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hartsheets/sheet6.xml" ContentType="application/vnd.openxmlformats-officedocument.spreadsheetml.chartsheet+xml"/>
  <Override PartName="/xl/drawings/drawing13.xml" ContentType="application/vnd.openxmlformats-officedocument.drawing+xml"/>
  <Override PartName="/xl/chartsheets/sheet7.xml" ContentType="application/vnd.openxmlformats-officedocument.spreadsheetml.chartsheet+xml"/>
  <Override PartName="/xl/drawings/drawing15.xml" ContentType="application/vnd.openxmlformats-officedocument.drawing+xml"/>
  <Override PartName="/xl/chartsheets/sheet8.xml" ContentType="application/vnd.openxmlformats-officedocument.spreadsheetml.chartsheet+xml"/>
  <Override PartName="/xl/drawings/drawing17.xml" ContentType="application/vnd.openxmlformats-officedocument.drawing+xml"/>
  <Override PartName="/xl/chartsheets/sheet9.xml" ContentType="application/vnd.openxmlformats-officedocument.spreadsheetml.chartsheet+xml"/>
  <Override PartName="/xl/drawings/drawing19.xml" ContentType="application/vnd.openxmlformats-officedocument.drawing+xml"/>
  <Override PartName="/xl/chartsheets/sheet10.xml" ContentType="application/vnd.openxmlformats-officedocument.spreadsheetml.chartsheet+xml"/>
  <Override PartName="/xl/drawings/drawing21.xml" ContentType="application/vnd.openxmlformats-officedocument.drawing+xml"/>
  <Override PartName="/xl/chartsheets/sheet11.xml" ContentType="application/vnd.openxmlformats-officedocument.spreadsheetml.chartsheet+xml"/>
  <Override PartName="/xl/drawings/drawing23.xml" ContentType="application/vnd.openxmlformats-officedocument.drawing+xml"/>
  <Override PartName="/xl/chartsheets/sheet12.xml" ContentType="application/vnd.openxmlformats-officedocument.spreadsheetml.chartsheet+xml"/>
  <Override PartName="/xl/drawings/drawing25.xml" ContentType="application/vnd.openxmlformats-officedocument.drawing+xml"/>
  <Override PartName="/xl/chartsheets/sheet13.xml" ContentType="application/vnd.openxmlformats-officedocument.spreadsheetml.chartsheet+xml"/>
  <Override PartName="/xl/drawings/drawing2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75" windowWidth="15480" windowHeight="10530" tabRatio="933" activeTab="0"/>
  </bookViews>
  <sheets>
    <sheet name="Cover sheet" sheetId="1" r:id="rId1"/>
    <sheet name="Notes" sheetId="2" r:id="rId2"/>
    <sheet name="Contents" sheetId="3" r:id="rId3"/>
    <sheet name="Scotland 2009-2011" sheetId="4" r:id="rId4"/>
    <sheet name="Scotland 2012" sheetId="5" r:id="rId5"/>
    <sheet name="Scotland 2013" sheetId="6" r:id="rId6"/>
    <sheet name="Scotland 2014" sheetId="7" r:id="rId7"/>
    <sheet name="Scotland 2015" sheetId="8" r:id="rId8"/>
    <sheet name="E&amp;W 2009-2011" sheetId="9" r:id="rId9"/>
    <sheet name="E&amp;W 2012" sheetId="10" r:id="rId10"/>
    <sheet name="E&amp;W 2013" sheetId="11" r:id="rId11"/>
    <sheet name="E&amp;W 2014" sheetId="12" r:id="rId12"/>
    <sheet name="E&amp;W 2015" sheetId="13" r:id="rId13"/>
    <sheet name="Population" sheetId="14" r:id="rId14"/>
    <sheet name="Figure 1" sheetId="15" r:id="rId15"/>
    <sheet name="Figure 2" sheetId="16" r:id="rId16"/>
    <sheet name="Figure 3" sheetId="17" r:id="rId17"/>
    <sheet name="Figure 4" sheetId="18" r:id="rId18"/>
    <sheet name="Figure 5" sheetId="19" r:id="rId19"/>
    <sheet name="Figure 6" sheetId="20" r:id="rId20"/>
    <sheet name="Figure 7" sheetId="21" r:id="rId21"/>
    <sheet name="Figure 8" sheetId="22" r:id="rId22"/>
    <sheet name="Figure 9" sheetId="23" r:id="rId23"/>
    <sheet name="Figure 10" sheetId="24" r:id="rId24"/>
    <sheet name="Figure 11" sheetId="25" r:id="rId25"/>
    <sheet name="Figure 12" sheetId="26" r:id="rId26"/>
    <sheet name="Figure 13" sheetId="27" r:id="rId27"/>
    <sheet name="Data for charts" sheetId="28" state="hidden" r:id="rId28"/>
    <sheet name="Data for charts 2" sheetId="29" state="hidden" r:id="rId29"/>
  </sheets>
  <definedNames>
    <definedName name="_xlnm.Print_Area" localSheetId="0">'Cover sheet'!$B$1:$D$20</definedName>
  </definedNames>
  <calcPr fullCalcOnLoad="1"/>
</workbook>
</file>

<file path=xl/sharedStrings.xml><?xml version="1.0" encoding="utf-8"?>
<sst xmlns="http://schemas.openxmlformats.org/spreadsheetml/2006/main" count="1315" uniqueCount="203">
  <si>
    <t>TOTAL</t>
  </si>
  <si>
    <t>VODKA</t>
  </si>
  <si>
    <t>RTDs</t>
  </si>
  <si>
    <t>FORTIFIED WINES</t>
  </si>
  <si>
    <t>PERRY</t>
  </si>
  <si>
    <t>STOUT</t>
  </si>
  <si>
    <t>CIDER</t>
  </si>
  <si>
    <t>STRONG CIDER</t>
  </si>
  <si>
    <t>REGULAR CIDER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</si>
  <si>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</si>
  <si>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</si>
  <si>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</si>
  <si>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</si>
  <si>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</si>
  <si>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</si>
  <si>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</si>
  <si>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</si>
  <si>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</si>
  <si>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</si>
  <si>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</si>
  <si>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</si>
  <si>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</si>
  <si>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</si>
  <si>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85up</t>
  </si>
  <si>
    <t xml:space="preserve"> 10 - 14</t>
  </si>
  <si>
    <t>up to 9</t>
  </si>
  <si>
    <t xml:space="preserve">SPIRITS </t>
  </si>
  <si>
    <t>Total</t>
  </si>
  <si>
    <t>ALL ALCOHOL</t>
  </si>
  <si>
    <t>Actual percentages</t>
  </si>
  <si>
    <t>15-19.9</t>
  </si>
  <si>
    <t>20-24.9</t>
  </si>
  <si>
    <t>25-29.9</t>
  </si>
  <si>
    <t>30-34.9</t>
  </si>
  <si>
    <t>35-39.9</t>
  </si>
  <si>
    <t>40-44.9</t>
  </si>
  <si>
    <t>45-49.9</t>
  </si>
  <si>
    <t>50-54.9</t>
  </si>
  <si>
    <t>55-59.9</t>
  </si>
  <si>
    <t>60-64.9</t>
  </si>
  <si>
    <t>65-69.9</t>
  </si>
  <si>
    <t>70-74.9</t>
  </si>
  <si>
    <t>75-79.9</t>
  </si>
  <si>
    <t>80-84.9</t>
  </si>
  <si>
    <t>≥85</t>
  </si>
  <si>
    <t>% of all alcohol</t>
  </si>
  <si>
    <t>Cumulative percentage</t>
  </si>
  <si>
    <t>New data to be used to create charts (using formula to create new labels)</t>
  </si>
  <si>
    <t>Rounded actual percentages</t>
  </si>
  <si>
    <t>Rounded cumulative percentages</t>
  </si>
  <si>
    <t xml:space="preserve">Cells used to create labels </t>
  </si>
  <si>
    <t>% of all spirits</t>
  </si>
  <si>
    <t>% of all vodka</t>
  </si>
  <si>
    <t>WHISKY</t>
  </si>
  <si>
    <t>% of all whisky</t>
  </si>
  <si>
    <t>% of all light wine</t>
  </si>
  <si>
    <t>BEER</t>
  </si>
  <si>
    <t>% of all beer</t>
  </si>
  <si>
    <t>% of all cider</t>
  </si>
  <si>
    <t>ALCOHOL SOLD OFF-TRADE, BY DRINKS CATEGORY WITHIN PRICE BANDS</t>
  </si>
  <si>
    <t>Spirits</t>
  </si>
  <si>
    <t>Beer</t>
  </si>
  <si>
    <t>Cider</t>
  </si>
  <si>
    <t>Wine</t>
  </si>
  <si>
    <t>Other</t>
  </si>
  <si>
    <t>PREMIUM BEER</t>
  </si>
  <si>
    <t>% of all premium beer</t>
  </si>
  <si>
    <t>STANDARD BEER</t>
  </si>
  <si>
    <t>% of all standard beer</t>
  </si>
  <si>
    <t>WINE</t>
  </si>
  <si>
    <t>Vodka</t>
  </si>
  <si>
    <t>Gin</t>
  </si>
  <si>
    <t>Table wine</t>
  </si>
  <si>
    <t>Sparkling wine</t>
  </si>
  <si>
    <t>Champagne</t>
  </si>
  <si>
    <t>Scotland</t>
  </si>
  <si>
    <t>&lt;15</t>
  </si>
  <si>
    <t>&lt;30</t>
  </si>
  <si>
    <t>30-
34.9</t>
  </si>
  <si>
    <t>35-
39.9</t>
  </si>
  <si>
    <t>40-
44.9</t>
  </si>
  <si>
    <t>45-
49.9</t>
  </si>
  <si>
    <t>50-
54.9</t>
  </si>
  <si>
    <t>55-
59.9</t>
  </si>
  <si>
    <t>60-
64.9</t>
  </si>
  <si>
    <t>65-
69.9</t>
  </si>
  <si>
    <t>70-
74.9</t>
  </si>
  <si>
    <t>75-
79.9</t>
  </si>
  <si>
    <t>80-
84.9</t>
  </si>
  <si>
    <t>TREND ANALYSIS - ALL ALCOHOL</t>
  </si>
  <si>
    <t>FORTIFIED WINE</t>
  </si>
  <si>
    <t xml:space="preserve">Sources: </t>
  </si>
  <si>
    <t xml:space="preserve">Scotland </t>
  </si>
  <si>
    <t>England &amp; Wales</t>
  </si>
  <si>
    <t>Price distribution of alcohol (L pure alcohol) sold off-trade (excluding discount retailers), Scotland 2013</t>
  </si>
  <si>
    <t>Price distribution of alcohol (L pure alcohol) sold off-trade (excluding discount retailers), Scotland 2009</t>
  </si>
  <si>
    <t>Pence per unit</t>
  </si>
  <si>
    <t>Price distribution of alcohol (L pure alcohol) sold off-trade (excluding discount retailers), Scotland 2010</t>
  </si>
  <si>
    <t>Price distribution of alcohol (L pure alcohol) sold off-trade (excluding discount retailers), Scotland 2011</t>
  </si>
  <si>
    <t>Price distribution of alcohol (L pure alcohol) sold off-trade (excluding discount retailers), Scotland 2012</t>
  </si>
  <si>
    <t>Price distribution of alcohol (L pure alcohol) sold off-trade (excluding discount retailers), Scotland 2014</t>
  </si>
  <si>
    <t>Price distribution of alcohol (L pure alcohol) sold off-trade (excluding discount retailers), England &amp; Wales 2009</t>
  </si>
  <si>
    <t>Price distribution of alcohol (L pure alcohol) sold off-trade (excluding discount retailers), England &amp; Wales 2010</t>
  </si>
  <si>
    <t>Price distribution of alcohol (L pure alcohol) sold off-trade (excluding discount retailers), England &amp; Wales 2011</t>
  </si>
  <si>
    <t>Price distribution of alcohol (L pure alcohol) sold off-trade (excluding discount retailers), England &amp; Wales 2012</t>
  </si>
  <si>
    <t>Price distribution of alcohol (L pure alcohol) sold off-trade (excluding discount retailers), England &amp; Wales 2013</t>
  </si>
  <si>
    <t>Contents</t>
  </si>
  <si>
    <t xml:space="preserve">Contact: </t>
  </si>
  <si>
    <t>Mark Robinson</t>
  </si>
  <si>
    <t xml:space="preserve">markrobinson1@nhs.net </t>
  </si>
  <si>
    <t>NHS Health Scotland</t>
  </si>
  <si>
    <t>All sales dara are copyrighted to Nielsen or CGA Strategy</t>
  </si>
  <si>
    <t>Notes</t>
  </si>
  <si>
    <t>Monitoring and Evaluating Scotland’s Alcohol Strategy: annual update of alcohol sales and price band analyses</t>
  </si>
  <si>
    <t xml:space="preserve">Retail sales estimates may differ slightly to those previously published as they continue to be improved retrospectively after being supplied.
</t>
  </si>
  <si>
    <t xml:space="preserve">All alcohol sales data are copyrighted to Nielsen or CGA Strategy. </t>
  </si>
  <si>
    <r>
      <t xml:space="preserve">Off-trade alcohol sales in this dataset </t>
    </r>
    <r>
      <rPr>
        <b/>
        <sz val="12"/>
        <rFont val="Arial"/>
        <family val="2"/>
      </rPr>
      <t>have not been adjusted</t>
    </r>
    <r>
      <rPr>
        <sz val="12"/>
        <rFont val="Arial"/>
        <family val="2"/>
      </rPr>
      <t xml:space="preserve"> to account for the exclusion of discount retailers. </t>
    </r>
  </si>
  <si>
    <t>Retail sales estimates in Scotland, by price band, 2009-2011</t>
  </si>
  <si>
    <t>Retail sales estimates in Scotland, by price band, 2012</t>
  </si>
  <si>
    <t>Retail sales estimates in Scotland, by price band, 2013</t>
  </si>
  <si>
    <t>Retail sales estimates in Scotland, by price band, 2014</t>
  </si>
  <si>
    <t>Retail sales estimates in England &amp; Wales, by price band, 2009-2011</t>
  </si>
  <si>
    <t>Retail sales estimates in England &amp; Wales, by price band, 2013</t>
  </si>
  <si>
    <t>Retail sales estimates in England &amp; Wales, by price band, 2014</t>
  </si>
  <si>
    <t>Published: 25 May 2016</t>
  </si>
  <si>
    <t>This dataset provides data on the price distribution of alcohol sold off-trade in Scotland, 2009-2015, with accompanying charts</t>
  </si>
  <si>
    <t>It is complemented by an alcohol sales dataset and infographics, which are available here:</t>
  </si>
  <si>
    <t>Retail sales estimates in England &amp; Wales, by price band, 2015</t>
  </si>
  <si>
    <t>Mid-year population estimates, Scotland and England &amp; Wales, 2009-2015</t>
  </si>
  <si>
    <t>Figure 1: Price distribution (%) of pure alcohol sold off-trade in Scotland, 2015</t>
  </si>
  <si>
    <t>Figure 2: Price distribution (%) of pure alcohol sold off-trade as spirits in Scotland, 2015</t>
  </si>
  <si>
    <t>Figure 3: Price distribution (%) of pure alcohol sold off-trade as vodka in Scotland, 2015</t>
  </si>
  <si>
    <t>Price distribution of alcohol (L pure alcohol) sold off-trade (excluding discount retailers), Scotland 2015</t>
  </si>
  <si>
    <t>CIDER (all)</t>
  </si>
  <si>
    <t>SPIRITS (all)</t>
  </si>
  <si>
    <t>LAGER (all)</t>
  </si>
  <si>
    <t>ALES (all)</t>
  </si>
  <si>
    <t>BEERS (all)*</t>
  </si>
  <si>
    <t>Cream liqueurs</t>
  </si>
  <si>
    <t>Brandy</t>
  </si>
  <si>
    <t>White rum</t>
  </si>
  <si>
    <t>Imported whisky</t>
  </si>
  <si>
    <t>Liqueurs</t>
  </si>
  <si>
    <t>Malt whisky</t>
  </si>
  <si>
    <t>Dark rum</t>
  </si>
  <si>
    <t>Cognac</t>
  </si>
  <si>
    <t>Golden rum</t>
  </si>
  <si>
    <t>Speciality drinks</t>
  </si>
  <si>
    <t>Minor spirits</t>
  </si>
  <si>
    <t>Strong cider</t>
  </si>
  <si>
    <t>Regular cider</t>
  </si>
  <si>
    <t>Blended whisky</t>
  </si>
  <si>
    <t>Nab/Lab beer</t>
  </si>
  <si>
    <t>Commodity beer</t>
  </si>
  <si>
    <t>Standard beer</t>
  </si>
  <si>
    <t>Premium beer</t>
  </si>
  <si>
    <t>Superstrength beer</t>
  </si>
  <si>
    <t>Nab/Lab lager</t>
  </si>
  <si>
    <t>Commodity lager</t>
  </si>
  <si>
    <t>Standard lager</t>
  </si>
  <si>
    <t>Premium lager</t>
  </si>
  <si>
    <t>Super lager</t>
  </si>
  <si>
    <t>Nab/Lab ale</t>
  </si>
  <si>
    <t>Commodity ale</t>
  </si>
  <si>
    <t>Standard ale</t>
  </si>
  <si>
    <t>Premium ale</t>
  </si>
  <si>
    <t>Super ale</t>
  </si>
  <si>
    <t>Commodity stout</t>
  </si>
  <si>
    <t>Standard stout</t>
  </si>
  <si>
    <t>Premium stout</t>
  </si>
  <si>
    <t>Super stout</t>
  </si>
  <si>
    <t>WINE (all)</t>
  </si>
  <si>
    <t>Low alcohol wine</t>
  </si>
  <si>
    <t>British-made wine</t>
  </si>
  <si>
    <t>Mid-year population estimates (aged ≥16 years), Scotland and England &amp; Wales,  2009-2015</t>
  </si>
  <si>
    <t xml:space="preserve">National Records of Scotland: Mid-year Population Estimates (1994-2015) </t>
  </si>
  <si>
    <t>Office for National Statistics: Mid-year Population Estimates (1994-2014) and Population Projections (2015 (2014-based))</t>
  </si>
  <si>
    <t>Price distribution of alcohol (L pure alcohol) sold off-trade (excluding discount retailers), England &amp; Wales 2015</t>
  </si>
  <si>
    <t>Price distribution of alcohol (L pure alcohol) sold off-trade (excluding discount retailers), England &amp; Wales 2014</t>
  </si>
  <si>
    <t>2015 (L per adult) all</t>
  </si>
  <si>
    <t>2015 (L per adult) spirits</t>
  </si>
  <si>
    <t>2015 (L per adult) vodka</t>
  </si>
  <si>
    <t>2015 (L per adult) whisky</t>
  </si>
  <si>
    <t>2015 (L per adult) wine</t>
  </si>
  <si>
    <t>2015 (L per adult) beer</t>
  </si>
  <si>
    <t>2015 (L per adult) cider</t>
  </si>
  <si>
    <t>2015 (%) all</t>
  </si>
  <si>
    <t>Retail sales estimates in Scotland, by price band, 2015</t>
  </si>
  <si>
    <t>BEERS (all)</t>
  </si>
  <si>
    <t>&lt;5p</t>
  </si>
  <si>
    <t>5-10p</t>
  </si>
  <si>
    <t>10p or more</t>
  </si>
  <si>
    <t>Figure 4: Price distribution (%) of pure alcohol sold off-trade as whisky in Scotland, 2015</t>
  </si>
  <si>
    <t>Figure 5: Price distribution (%) of pure alcohol sold off-trade as wine in Scotland, 2015</t>
  </si>
  <si>
    <t>Figure 6: Price distribution (%) of pure alcohol sold off-trade as beer in Scotland, 2015</t>
  </si>
  <si>
    <t>Figure 7: Price distribution (%) of pure alcohol sold off-trade as premium beer in Scotland, 2015</t>
  </si>
  <si>
    <t>Figure 8: Price distribution (%) of pure alcohol sold off-trade as standard beer in Scotland, 2015</t>
  </si>
  <si>
    <t>Figure 9: Price distribution (%) of pure alcohol sold off-trade as cider in Scotland, 2015</t>
  </si>
  <si>
    <t>Figure 10: Price distribution (%) of pure alcohol sold off-trade in Scotland, 2009-2015</t>
  </si>
  <si>
    <t>Figure 11: Price distribution (%) of pure alcohol sold off-trade in Scotland and England &amp; Wales, 2015</t>
  </si>
  <si>
    <t>Figure 12: Price distribution (L per adult) of pure alcohol sold off-trade in Scotland and England &amp; Wales, 2015</t>
  </si>
  <si>
    <t>Figure 13: Price distribution (L per adult) of pure alcohol sold off-trade as spirits in Scotland and England &amp; Wales, 2015</t>
  </si>
  <si>
    <t>www.healthscotland.com/documents/27345.aspx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</si>
</sst>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_(* #,##0_);_(* \(#,##0\);_(* &quot;-&quot;??_);_(@_)"/>
    <numFmt numFmtId="181" formatCode="_-* #,##0.0\ _T_L_-;\-* #,##0.0\ _T_L_-;_-* &quot;-&quot;??\ _T_L_-;_-@_-"/>
    <numFmt numFmtId="182" formatCode="_-* #,##0\ _T_L_-;\-* #,##0\ _T_L_-;_-* &quot;-&quot;??\ _T_L_-;_-@_-"/>
    <numFmt numFmtId="183" formatCode="_(* #,##0.0_);_(* \(#,##0.0\);_(* &quot;-&quot;??_);_(@_)"/>
    <numFmt numFmtId="184" formatCode="_(* #,##0.000_);_(* \(#,##0.000\);_(* &quot;-&quot;??_);_(@_)"/>
    <numFmt numFmtId="185" formatCode="_-* #,##0.0_-;\-* #,##0.0_-;_-* &quot;-&quot;?_-;_-@_-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_-* #,##0.000_-;\-* #,##0.000_-;_-* &quot;-&quot;??_-;_-@_-"/>
    <numFmt numFmtId="192" formatCode="_-* #,##0.000\ _T_L_-;\-* #,##0.000\ _T_L_-;_-* &quot;-&quot;??\ _T_L_-;_-@_-"/>
    <numFmt numFmtId="193" formatCode="_-* #,##0.0000\ _T_L_-;\-* #,##0.0000\ _T_L_-;_-* &quot;-&quot;??\ _T_L_-;_-@_-"/>
    <numFmt numFmtId="194" formatCode="_-* #,##0.000_-;\-* #,##0.000_-;_-* &quot;-&quot;???_-;_-@_-"/>
    <numFmt numFmtId="195" formatCode="0.0"/>
    <numFmt numFmtId="196" formatCode="0.00000000"/>
    <numFmt numFmtId="197" formatCode="_(* #,##0.0000_);_(* \(#,##0.0000\);_(* &quot;-&quot;??_);_(@_)"/>
    <numFmt numFmtId="198" formatCode="0.000000000000"/>
    <numFmt numFmtId="199" formatCode="&quot;&quot;0&quot;&quot;"/>
    <numFmt numFmtId="200" formatCode="_-* #,##0.0_-;\-* #,##0.0_-;_-* &quot;-&quot;??_-;_-@_-"/>
    <numFmt numFmtId="201" formatCode="#,##0.0"/>
    <numFmt numFmtId="202" formatCode="&quot;£&quot;#,##0.00"/>
    <numFmt numFmtId="203" formatCode="_-* #,##0_-;\-* #,##0_-;_-* &quot;-&quot;??_-;_-@_-"/>
    <numFmt numFmtId="204" formatCode="0_)"/>
    <numFmt numFmtId="205" formatCode="#,##0_);\(#,##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[$-809]dd\ mmmm\ yyyy"/>
  </numFmts>
  <fonts count="6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ourier"/>
      <family val="3"/>
    </font>
    <font>
      <sz val="10"/>
      <color indexed="55"/>
      <name val="Arial"/>
      <family val="2"/>
    </font>
    <font>
      <sz val="36"/>
      <color indexed="12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2"/>
    </font>
    <font>
      <b/>
      <sz val="14"/>
      <name val="Arial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i/>
      <sz val="12"/>
      <color indexed="8"/>
      <name val="Arial"/>
      <family val="0"/>
    </font>
    <font>
      <sz val="14"/>
      <color indexed="8"/>
      <name val="Arial"/>
      <family val="0"/>
    </font>
    <font>
      <sz val="10.85"/>
      <color indexed="8"/>
      <name val="Arial"/>
      <family val="0"/>
    </font>
    <font>
      <b/>
      <sz val="1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u val="single"/>
      <sz val="12"/>
      <color theme="1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1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44" fillId="16" borderId="0" applyNumberFormat="0" applyBorder="0" applyAlignment="0" applyProtection="0"/>
    <xf numFmtId="0" fontId="5" fillId="2" borderId="0" applyNumberFormat="0" applyBorder="0" applyAlignment="0" applyProtection="0"/>
    <xf numFmtId="0" fontId="44" fillId="17" borderId="0" applyNumberFormat="0" applyBorder="0" applyAlignment="0" applyProtection="0"/>
    <xf numFmtId="0" fontId="5" fillId="3" borderId="0" applyNumberFormat="0" applyBorder="0" applyAlignment="0" applyProtection="0"/>
    <xf numFmtId="0" fontId="44" fillId="18" borderId="0" applyNumberFormat="0" applyBorder="0" applyAlignment="0" applyProtection="0"/>
    <xf numFmtId="0" fontId="5" fillId="4" borderId="0" applyNumberFormat="0" applyBorder="0" applyAlignment="0" applyProtection="0"/>
    <xf numFmtId="0" fontId="44" fillId="19" borderId="0" applyNumberFormat="0" applyBorder="0" applyAlignment="0" applyProtection="0"/>
    <xf numFmtId="0" fontId="5" fillId="5" borderId="0" applyNumberFormat="0" applyBorder="0" applyAlignment="0" applyProtection="0"/>
    <xf numFmtId="0" fontId="44" fillId="20" borderId="0" applyNumberFormat="0" applyBorder="0" applyAlignment="0" applyProtection="0"/>
    <xf numFmtId="0" fontId="5" fillId="6" borderId="0" applyNumberFormat="0" applyBorder="0" applyAlignment="0" applyProtection="0"/>
    <xf numFmtId="0" fontId="44" fillId="21" borderId="0" applyNumberFormat="0" applyBorder="0" applyAlignment="0" applyProtection="0"/>
    <xf numFmtId="0" fontId="5" fillId="7" borderId="0" applyNumberFormat="0" applyBorder="0" applyAlignment="0" applyProtection="0"/>
    <xf numFmtId="0" fontId="44" fillId="22" borderId="0" applyNumberFormat="0" applyBorder="0" applyAlignment="0" applyProtection="0"/>
    <xf numFmtId="0" fontId="5" fillId="8" borderId="0" applyNumberFormat="0" applyBorder="0" applyAlignment="0" applyProtection="0"/>
    <xf numFmtId="0" fontId="44" fillId="23" borderId="0" applyNumberFormat="0" applyBorder="0" applyAlignment="0" applyProtection="0"/>
    <xf numFmtId="0" fontId="5" fillId="9" borderId="0" applyNumberFormat="0" applyBorder="0" applyAlignment="0" applyProtection="0"/>
    <xf numFmtId="0" fontId="44" fillId="24" borderId="0" applyNumberFormat="0" applyBorder="0" applyAlignment="0" applyProtection="0"/>
    <xf numFmtId="0" fontId="5" fillId="10" borderId="0" applyNumberFormat="0" applyBorder="0" applyAlignment="0" applyProtection="0"/>
    <xf numFmtId="0" fontId="44" fillId="25" borderId="0" applyNumberFormat="0" applyBorder="0" applyAlignment="0" applyProtection="0"/>
    <xf numFmtId="0" fontId="5" fillId="5" borderId="0" applyNumberFormat="0" applyBorder="0" applyAlignment="0" applyProtection="0"/>
    <xf numFmtId="0" fontId="44" fillId="26" borderId="0" applyNumberFormat="0" applyBorder="0" applyAlignment="0" applyProtection="0"/>
    <xf numFmtId="0" fontId="5" fillId="8" borderId="0" applyNumberFormat="0" applyBorder="0" applyAlignment="0" applyProtection="0"/>
    <xf numFmtId="0" fontId="44" fillId="27" borderId="0" applyNumberFormat="0" applyBorder="0" applyAlignment="0" applyProtection="0"/>
    <xf numFmtId="0" fontId="5" fillId="11" borderId="0" applyNumberFormat="0" applyBorder="0" applyAlignment="0" applyProtection="0"/>
    <xf numFmtId="0" fontId="45" fillId="28" borderId="0" applyNumberFormat="0" applyBorder="0" applyAlignment="0" applyProtection="0"/>
    <xf numFmtId="0" fontId="6" fillId="12" borderId="0" applyNumberFormat="0" applyBorder="0" applyAlignment="0" applyProtection="0"/>
    <xf numFmtId="0" fontId="45" fillId="29" borderId="0" applyNumberFormat="0" applyBorder="0" applyAlignment="0" applyProtection="0"/>
    <xf numFmtId="0" fontId="6" fillId="9" borderId="0" applyNumberFormat="0" applyBorder="0" applyAlignment="0" applyProtection="0"/>
    <xf numFmtId="0" fontId="45" fillId="30" borderId="0" applyNumberFormat="0" applyBorder="0" applyAlignment="0" applyProtection="0"/>
    <xf numFmtId="0" fontId="6" fillId="10" borderId="0" applyNumberFormat="0" applyBorder="0" applyAlignment="0" applyProtection="0"/>
    <xf numFmtId="0" fontId="45" fillId="31" borderId="0" applyNumberFormat="0" applyBorder="0" applyAlignment="0" applyProtection="0"/>
    <xf numFmtId="0" fontId="6" fillId="13" borderId="0" applyNumberFormat="0" applyBorder="0" applyAlignment="0" applyProtection="0"/>
    <xf numFmtId="0" fontId="45" fillId="32" borderId="0" applyNumberFormat="0" applyBorder="0" applyAlignment="0" applyProtection="0"/>
    <xf numFmtId="0" fontId="6" fillId="14" borderId="0" applyNumberFormat="0" applyBorder="0" applyAlignment="0" applyProtection="0"/>
    <xf numFmtId="0" fontId="45" fillId="33" borderId="0" applyNumberFormat="0" applyBorder="0" applyAlignment="0" applyProtection="0"/>
    <xf numFmtId="0" fontId="6" fillId="15" borderId="0" applyNumberFormat="0" applyBorder="0" applyAlignment="0" applyProtection="0"/>
    <xf numFmtId="0" fontId="45" fillId="34" borderId="0" applyNumberFormat="0" applyBorder="0" applyAlignment="0" applyProtection="0"/>
    <xf numFmtId="0" fontId="6" fillId="35" borderId="0" applyNumberFormat="0" applyBorder="0" applyAlignment="0" applyProtection="0"/>
    <xf numFmtId="0" fontId="45" fillId="36" borderId="0" applyNumberFormat="0" applyBorder="0" applyAlignment="0" applyProtection="0"/>
    <xf numFmtId="0" fontId="6" fillId="37" borderId="0" applyNumberFormat="0" applyBorder="0" applyAlignment="0" applyProtection="0"/>
    <xf numFmtId="0" fontId="45" fillId="38" borderId="0" applyNumberFormat="0" applyBorder="0" applyAlignment="0" applyProtection="0"/>
    <xf numFmtId="0" fontId="6" fillId="39" borderId="0" applyNumberFormat="0" applyBorder="0" applyAlignment="0" applyProtection="0"/>
    <xf numFmtId="0" fontId="45" fillId="40" borderId="0" applyNumberFormat="0" applyBorder="0" applyAlignment="0" applyProtection="0"/>
    <xf numFmtId="0" fontId="6" fillId="13" borderId="0" applyNumberFormat="0" applyBorder="0" applyAlignment="0" applyProtection="0"/>
    <xf numFmtId="0" fontId="45" fillId="41" borderId="0" applyNumberFormat="0" applyBorder="0" applyAlignment="0" applyProtection="0"/>
    <xf numFmtId="0" fontId="6" fillId="14" borderId="0" applyNumberFormat="0" applyBorder="0" applyAlignment="0" applyProtection="0"/>
    <xf numFmtId="0" fontId="45" fillId="42" borderId="0" applyNumberFormat="0" applyBorder="0" applyAlignment="0" applyProtection="0"/>
    <xf numFmtId="0" fontId="6" fillId="4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44" borderId="0" applyNumberFormat="0" applyBorder="0" applyAlignment="0" applyProtection="0"/>
    <xf numFmtId="0" fontId="18" fillId="3" borderId="0" applyNumberFormat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47" fillId="45" borderId="5" applyNumberFormat="0" applyAlignment="0" applyProtection="0"/>
    <xf numFmtId="0" fontId="15" fillId="46" borderId="6" applyNumberFormat="0" applyAlignment="0" applyProtection="0"/>
    <xf numFmtId="0" fontId="48" fillId="47" borderId="7" applyNumberFormat="0" applyAlignment="0" applyProtection="0"/>
    <xf numFmtId="0" fontId="16" fillId="48" borderId="8" applyNumberFormat="0" applyAlignment="0" applyProtection="0"/>
    <xf numFmtId="0" fontId="13" fillId="46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7" borderId="6" applyNumberFormat="0" applyAlignment="0" applyProtection="0"/>
    <xf numFmtId="0" fontId="50" fillId="49" borderId="0" applyNumberFormat="0" applyBorder="0" applyAlignment="0" applyProtection="0"/>
    <xf numFmtId="0" fontId="17" fillId="4" borderId="0" applyNumberFormat="0" applyBorder="0" applyAlignment="0" applyProtection="0"/>
    <xf numFmtId="0" fontId="51" fillId="0" borderId="10" applyNumberFormat="0" applyFill="0" applyAlignment="0" applyProtection="0"/>
    <xf numFmtId="0" fontId="10" fillId="0" borderId="2" applyNumberFormat="0" applyFill="0" applyAlignment="0" applyProtection="0"/>
    <xf numFmtId="0" fontId="52" fillId="0" borderId="11" applyNumberFormat="0" applyFill="0" applyAlignment="0" applyProtection="0"/>
    <xf numFmtId="0" fontId="11" fillId="0" borderId="3" applyNumberFormat="0" applyFill="0" applyAlignment="0" applyProtection="0"/>
    <xf numFmtId="0" fontId="53" fillId="0" borderId="12" applyNumberFormat="0" applyFill="0" applyAlignment="0" applyProtection="0"/>
    <xf numFmtId="0" fontId="1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6" borderId="6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50" borderId="5" applyNumberFormat="0" applyAlignment="0" applyProtection="0"/>
    <xf numFmtId="0" fontId="14" fillId="7" borderId="6" applyNumberFormat="0" applyAlignment="0" applyProtection="0"/>
    <xf numFmtId="0" fontId="16" fillId="48" borderId="8" applyNumberFormat="0" applyAlignment="0" applyProtection="0"/>
    <xf numFmtId="0" fontId="17" fillId="4" borderId="0" applyNumberFormat="0" applyBorder="0" applyAlignment="0" applyProtection="0"/>
    <xf numFmtId="0" fontId="18" fillId="3" borderId="0" applyNumberFormat="0" applyBorder="0" applyAlignment="0" applyProtection="0"/>
    <xf numFmtId="0" fontId="55" fillId="0" borderId="13" applyNumberFormat="0" applyFill="0" applyAlignment="0" applyProtection="0"/>
    <xf numFmtId="0" fontId="9" fillId="0" borderId="1" applyNumberFormat="0" applyFill="0" applyAlignment="0" applyProtection="0"/>
    <xf numFmtId="0" fontId="56" fillId="51" borderId="0" applyNumberFormat="0" applyBorder="0" applyAlignment="0" applyProtection="0"/>
    <xf numFmtId="0" fontId="19" fillId="5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4" fontId="27" fillId="0" borderId="0">
      <alignment/>
      <protection/>
    </xf>
    <xf numFmtId="0" fontId="0" fillId="53" borderId="14" applyNumberFormat="0" applyFont="0" applyAlignment="0" applyProtection="0"/>
    <xf numFmtId="0" fontId="0" fillId="53" borderId="14" applyNumberFormat="0" applyFont="0" applyAlignment="0" applyProtection="0"/>
    <xf numFmtId="0" fontId="0" fillId="54" borderId="15" applyNumberFormat="0" applyFont="0" applyAlignment="0" applyProtection="0"/>
    <xf numFmtId="0" fontId="5" fillId="53" borderId="14" applyNumberFormat="0" applyFont="0" applyAlignment="0" applyProtection="0"/>
    <xf numFmtId="0" fontId="19" fillId="52" borderId="0" applyNumberFormat="0" applyBorder="0" applyAlignment="0" applyProtection="0"/>
    <xf numFmtId="0" fontId="57" fillId="45" borderId="16" applyNumberFormat="0" applyAlignment="0" applyProtection="0"/>
    <xf numFmtId="0" fontId="13" fillId="46" borderId="9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59" fillId="0" borderId="18" applyNumberFormat="0" applyFill="0" applyAlignment="0" applyProtection="0"/>
    <xf numFmtId="0" fontId="20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43" borderId="0" applyNumberFormat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55" borderId="0" xfId="136" applyFont="1" applyFill="1">
      <alignment/>
      <protection/>
    </xf>
    <xf numFmtId="0" fontId="0" fillId="55" borderId="0" xfId="136" applyFont="1" applyFill="1">
      <alignment/>
      <protection/>
    </xf>
    <xf numFmtId="0" fontId="1" fillId="55" borderId="19" xfId="136" applyFont="1" applyFill="1" applyBorder="1" applyAlignment="1">
      <alignment horizontal="center"/>
      <protection/>
    </xf>
    <xf numFmtId="0" fontId="1" fillId="55" borderId="20" xfId="136" applyFont="1" applyFill="1" applyBorder="1" applyAlignment="1">
      <alignment horizontal="center" wrapText="1"/>
      <protection/>
    </xf>
    <xf numFmtId="0" fontId="1" fillId="55" borderId="20" xfId="136" applyFont="1" applyFill="1" applyBorder="1" applyAlignment="1">
      <alignment horizontal="center" wrapText="1"/>
      <protection/>
    </xf>
    <xf numFmtId="0" fontId="1" fillId="55" borderId="21" xfId="136" applyFont="1" applyFill="1" applyBorder="1" applyAlignment="1">
      <alignment horizontal="center" wrapText="1"/>
      <protection/>
    </xf>
    <xf numFmtId="0" fontId="1" fillId="55" borderId="22" xfId="136" applyFont="1" applyFill="1" applyBorder="1" applyAlignment="1">
      <alignment wrapText="1"/>
      <protection/>
    </xf>
    <xf numFmtId="195" fontId="0" fillId="55" borderId="0" xfId="136" applyNumberFormat="1" applyFont="1" applyFill="1">
      <alignment/>
      <protection/>
    </xf>
    <xf numFmtId="195" fontId="0" fillId="55" borderId="23" xfId="136" applyNumberFormat="1" applyFont="1" applyFill="1" applyBorder="1" applyAlignment="1">
      <alignment horizontal="center" wrapText="1"/>
      <protection/>
    </xf>
    <xf numFmtId="195" fontId="0" fillId="55" borderId="24" xfId="136" applyNumberFormat="1" applyFont="1" applyFill="1" applyBorder="1" applyAlignment="1">
      <alignment horizontal="center"/>
      <protection/>
    </xf>
    <xf numFmtId="195" fontId="0" fillId="55" borderId="24" xfId="136" applyNumberFormat="1" applyFont="1" applyFill="1" applyBorder="1">
      <alignment/>
      <protection/>
    </xf>
    <xf numFmtId="0" fontId="1" fillId="55" borderId="0" xfId="136" applyFont="1" applyFill="1" applyBorder="1" applyAlignment="1">
      <alignment wrapText="1"/>
      <protection/>
    </xf>
    <xf numFmtId="0" fontId="22" fillId="55" borderId="0" xfId="136" applyFont="1" applyFill="1">
      <alignment/>
      <protection/>
    </xf>
    <xf numFmtId="0" fontId="1" fillId="55" borderId="25" xfId="136" applyFont="1" applyFill="1" applyBorder="1" applyAlignment="1">
      <alignment wrapText="1"/>
      <protection/>
    </xf>
    <xf numFmtId="0" fontId="0" fillId="55" borderId="0" xfId="136" applyFont="1" applyFill="1" applyBorder="1" applyAlignment="1">
      <alignment wrapText="1"/>
      <protection/>
    </xf>
    <xf numFmtId="195" fontId="0" fillId="55" borderId="26" xfId="136" applyNumberFormat="1" applyFont="1" applyFill="1" applyBorder="1" applyAlignment="1">
      <alignment horizontal="center" wrapText="1"/>
      <protection/>
    </xf>
    <xf numFmtId="1" fontId="0" fillId="55" borderId="0" xfId="136" applyNumberFormat="1" applyFont="1" applyFill="1">
      <alignment/>
      <protection/>
    </xf>
    <xf numFmtId="0" fontId="1" fillId="55" borderId="27" xfId="136" applyFont="1" applyFill="1" applyBorder="1" applyAlignment="1">
      <alignment horizontal="center"/>
      <protection/>
    </xf>
    <xf numFmtId="0" fontId="1" fillId="55" borderId="0" xfId="136" applyFont="1" applyFill="1" applyBorder="1" applyAlignment="1">
      <alignment horizontal="center" wrapText="1"/>
      <protection/>
    </xf>
    <xf numFmtId="1" fontId="0" fillId="55" borderId="25" xfId="136" applyNumberFormat="1" applyFont="1" applyFill="1" applyBorder="1" applyAlignment="1">
      <alignment horizontal="center"/>
      <protection/>
    </xf>
    <xf numFmtId="1" fontId="0" fillId="55" borderId="0" xfId="136" applyNumberFormat="1" applyFont="1" applyFill="1" applyAlignment="1">
      <alignment horizontal="center"/>
      <protection/>
    </xf>
    <xf numFmtId="195" fontId="0" fillId="55" borderId="28" xfId="136" applyNumberFormat="1" applyFont="1" applyFill="1" applyBorder="1">
      <alignment/>
      <protection/>
    </xf>
    <xf numFmtId="195" fontId="0" fillId="55" borderId="29" xfId="136" applyNumberFormat="1" applyFont="1" applyFill="1" applyBorder="1" applyAlignment="1">
      <alignment horizontal="center" wrapText="1"/>
      <protection/>
    </xf>
    <xf numFmtId="0" fontId="1" fillId="55" borderId="30" xfId="136" applyFont="1" applyFill="1" applyBorder="1" applyAlignment="1">
      <alignment wrapText="1"/>
      <protection/>
    </xf>
    <xf numFmtId="0" fontId="1" fillId="55" borderId="31" xfId="136" applyFont="1" applyFill="1" applyBorder="1" applyAlignment="1">
      <alignment wrapText="1"/>
      <protection/>
    </xf>
    <xf numFmtId="195" fontId="0" fillId="55" borderId="32" xfId="136" applyNumberFormat="1" applyFont="1" applyFill="1" applyBorder="1" applyAlignment="1">
      <alignment horizontal="center" wrapText="1"/>
      <protection/>
    </xf>
    <xf numFmtId="0" fontId="1" fillId="55" borderId="20" xfId="136" applyFont="1" applyFill="1" applyBorder="1" applyAlignment="1">
      <alignment horizontal="center"/>
      <protection/>
    </xf>
    <xf numFmtId="0" fontId="1" fillId="55" borderId="21" xfId="136" applyFont="1" applyFill="1" applyBorder="1" applyAlignment="1">
      <alignment horizontal="center"/>
      <protection/>
    </xf>
    <xf numFmtId="0" fontId="1" fillId="55" borderId="33" xfId="136" applyFont="1" applyFill="1" applyBorder="1" applyAlignment="1">
      <alignment wrapText="1"/>
      <protection/>
    </xf>
    <xf numFmtId="195" fontId="0" fillId="55" borderId="34" xfId="136" applyNumberFormat="1" applyFont="1" applyFill="1" applyBorder="1" applyAlignment="1">
      <alignment horizontal="center" wrapText="1"/>
      <protection/>
    </xf>
    <xf numFmtId="195" fontId="0" fillId="55" borderId="35" xfId="136" applyNumberFormat="1" applyFont="1" applyFill="1" applyBorder="1" applyAlignment="1">
      <alignment horizontal="center" wrapText="1"/>
      <protection/>
    </xf>
    <xf numFmtId="195" fontId="0" fillId="55" borderId="36" xfId="136" applyNumberFormat="1" applyFont="1" applyFill="1" applyBorder="1" applyAlignment="1">
      <alignment horizontal="center" wrapText="1"/>
      <protection/>
    </xf>
    <xf numFmtId="195" fontId="0" fillId="55" borderId="34" xfId="136" applyNumberFormat="1" applyFont="1" applyFill="1" applyBorder="1" applyAlignment="1">
      <alignment horizontal="center" vertical="center" wrapText="1"/>
      <protection/>
    </xf>
    <xf numFmtId="195" fontId="0" fillId="55" borderId="35" xfId="136" applyNumberFormat="1" applyFont="1" applyFill="1" applyBorder="1" applyAlignment="1">
      <alignment horizontal="center" vertical="center" wrapText="1"/>
      <protection/>
    </xf>
    <xf numFmtId="195" fontId="0" fillId="55" borderId="36" xfId="136" applyNumberFormat="1" applyFont="1" applyFill="1" applyBorder="1" applyAlignment="1">
      <alignment horizontal="center" vertical="center" wrapText="1"/>
      <protection/>
    </xf>
    <xf numFmtId="195" fontId="0" fillId="55" borderId="37" xfId="136" applyNumberFormat="1" applyFont="1" applyFill="1" applyBorder="1" applyAlignment="1">
      <alignment horizontal="center" vertical="center"/>
      <protection/>
    </xf>
    <xf numFmtId="195" fontId="0" fillId="55" borderId="25" xfId="136" applyNumberFormat="1" applyFont="1" applyFill="1" applyBorder="1" applyAlignment="1">
      <alignment horizontal="center" vertical="center"/>
      <protection/>
    </xf>
    <xf numFmtId="195" fontId="0" fillId="55" borderId="38" xfId="136" applyNumberFormat="1" applyFont="1" applyFill="1" applyBorder="1" applyAlignment="1">
      <alignment horizontal="center" vertical="center"/>
      <protection/>
    </xf>
    <xf numFmtId="199" fontId="0" fillId="55" borderId="23" xfId="136" applyNumberFormat="1" applyFont="1" applyFill="1" applyBorder="1" applyAlignment="1">
      <alignment horizontal="center" vertical="center"/>
      <protection/>
    </xf>
    <xf numFmtId="199" fontId="0" fillId="55" borderId="24" xfId="136" applyNumberFormat="1" applyFont="1" applyFill="1" applyBorder="1" applyAlignment="1">
      <alignment horizontal="center" vertical="center"/>
      <protection/>
    </xf>
    <xf numFmtId="199" fontId="0" fillId="55" borderId="28" xfId="136" applyNumberFormat="1" applyFont="1" applyFill="1" applyBorder="1" applyAlignment="1">
      <alignment horizontal="center" vertical="center"/>
      <protection/>
    </xf>
    <xf numFmtId="195" fontId="0" fillId="55" borderId="39" xfId="136" applyNumberFormat="1" applyFont="1" applyFill="1" applyBorder="1" applyAlignment="1">
      <alignment horizontal="center" wrapText="1"/>
      <protection/>
    </xf>
    <xf numFmtId="0" fontId="1" fillId="55" borderId="40" xfId="136" applyFont="1" applyFill="1" applyBorder="1" applyAlignment="1">
      <alignment wrapText="1"/>
      <protection/>
    </xf>
    <xf numFmtId="0" fontId="1" fillId="55" borderId="41" xfId="136" applyFont="1" applyFill="1" applyBorder="1" applyAlignment="1">
      <alignment wrapText="1"/>
      <protection/>
    </xf>
    <xf numFmtId="195" fontId="0" fillId="55" borderId="42" xfId="136" applyNumberFormat="1" applyFont="1" applyFill="1" applyBorder="1" applyAlignment="1">
      <alignment horizontal="center" vertical="center" wrapText="1"/>
      <protection/>
    </xf>
    <xf numFmtId="195" fontId="0" fillId="55" borderId="43" xfId="136" applyNumberFormat="1" applyFont="1" applyFill="1" applyBorder="1" applyAlignment="1">
      <alignment horizontal="center" vertical="center" wrapText="1"/>
      <protection/>
    </xf>
    <xf numFmtId="0" fontId="1" fillId="55" borderId="44" xfId="136" applyFont="1" applyFill="1" applyBorder="1" applyAlignment="1">
      <alignment horizontal="center"/>
      <protection/>
    </xf>
    <xf numFmtId="0" fontId="1" fillId="55" borderId="45" xfId="136" applyFont="1" applyFill="1" applyBorder="1" applyAlignment="1">
      <alignment horizontal="center"/>
      <protection/>
    </xf>
    <xf numFmtId="195" fontId="0" fillId="55" borderId="39" xfId="136" applyNumberFormat="1" applyFont="1" applyFill="1" applyBorder="1" applyAlignment="1">
      <alignment horizontal="center" vertical="center" wrapText="1"/>
      <protection/>
    </xf>
    <xf numFmtId="195" fontId="0" fillId="55" borderId="32" xfId="136" applyNumberFormat="1" applyFont="1" applyFill="1" applyBorder="1" applyAlignment="1">
      <alignment horizontal="center" vertical="center" wrapText="1"/>
      <protection/>
    </xf>
    <xf numFmtId="195" fontId="0" fillId="55" borderId="46" xfId="136" applyNumberFormat="1" applyFont="1" applyFill="1" applyBorder="1" applyAlignment="1">
      <alignment horizontal="center" vertical="center"/>
      <protection/>
    </xf>
    <xf numFmtId="199" fontId="0" fillId="55" borderId="29" xfId="136" applyNumberFormat="1" applyFont="1" applyFill="1" applyBorder="1" applyAlignment="1">
      <alignment horizontal="center" vertical="center"/>
      <protection/>
    </xf>
    <xf numFmtId="0" fontId="1" fillId="55" borderId="47" xfId="136" applyFont="1" applyFill="1" applyBorder="1" applyAlignment="1">
      <alignment wrapText="1"/>
      <protection/>
    </xf>
    <xf numFmtId="195" fontId="0" fillId="55" borderId="48" xfId="136" applyNumberFormat="1" applyFont="1" applyFill="1" applyBorder="1" applyAlignment="1">
      <alignment horizontal="center" vertical="center" wrapText="1"/>
      <protection/>
    </xf>
    <xf numFmtId="1" fontId="0" fillId="55" borderId="42" xfId="136" applyNumberFormat="1" applyFont="1" applyFill="1" applyBorder="1" applyAlignment="1">
      <alignment horizontal="center"/>
      <protection/>
    </xf>
    <xf numFmtId="1" fontId="0" fillId="55" borderId="38" xfId="136" applyNumberFormat="1" applyFont="1" applyFill="1" applyBorder="1" applyAlignment="1">
      <alignment horizontal="center"/>
      <protection/>
    </xf>
    <xf numFmtId="1" fontId="0" fillId="55" borderId="24" xfId="136" applyNumberFormat="1" applyFont="1" applyFill="1" applyBorder="1" applyAlignment="1">
      <alignment horizontal="center"/>
      <protection/>
    </xf>
    <xf numFmtId="1" fontId="0" fillId="55" borderId="28" xfId="136" applyNumberFormat="1" applyFont="1" applyFill="1" applyBorder="1" applyAlignment="1">
      <alignment horizontal="center"/>
      <protection/>
    </xf>
    <xf numFmtId="1" fontId="0" fillId="55" borderId="43" xfId="136" applyNumberFormat="1" applyFont="1" applyFill="1" applyBorder="1" applyAlignment="1">
      <alignment horizontal="center"/>
      <protection/>
    </xf>
    <xf numFmtId="1" fontId="0" fillId="55" borderId="32" xfId="136" applyNumberFormat="1" applyFont="1" applyFill="1" applyBorder="1" applyAlignment="1">
      <alignment horizontal="center"/>
      <protection/>
    </xf>
    <xf numFmtId="1" fontId="0" fillId="55" borderId="46" xfId="136" applyNumberFormat="1" applyFont="1" applyFill="1" applyBorder="1" applyAlignment="1">
      <alignment horizontal="center"/>
      <protection/>
    </xf>
    <xf numFmtId="1" fontId="0" fillId="55" borderId="29" xfId="136" applyNumberFormat="1" applyFont="1" applyFill="1" applyBorder="1" applyAlignment="1">
      <alignment horizontal="center"/>
      <protection/>
    </xf>
    <xf numFmtId="0" fontId="1" fillId="55" borderId="30" xfId="0" applyFont="1" applyFill="1" applyBorder="1" applyAlignment="1">
      <alignment/>
    </xf>
    <xf numFmtId="0" fontId="1" fillId="55" borderId="33" xfId="0" applyFont="1" applyFill="1" applyBorder="1" applyAlignment="1">
      <alignment/>
    </xf>
    <xf numFmtId="0" fontId="1" fillId="55" borderId="31" xfId="0" applyFont="1" applyFill="1" applyBorder="1" applyAlignment="1">
      <alignment/>
    </xf>
    <xf numFmtId="195" fontId="0" fillId="55" borderId="48" xfId="136" applyNumberFormat="1" applyFont="1" applyFill="1" applyBorder="1" applyAlignment="1">
      <alignment horizontal="center" wrapText="1"/>
      <protection/>
    </xf>
    <xf numFmtId="190" fontId="0" fillId="55" borderId="0" xfId="136" applyNumberFormat="1" applyFont="1" applyFill="1">
      <alignment/>
      <protection/>
    </xf>
    <xf numFmtId="200" fontId="0" fillId="0" borderId="0" xfId="0" applyNumberFormat="1" applyAlignment="1">
      <alignment/>
    </xf>
    <xf numFmtId="0" fontId="1" fillId="55" borderId="49" xfId="136" applyFont="1" applyFill="1" applyBorder="1">
      <alignment/>
      <protection/>
    </xf>
    <xf numFmtId="0" fontId="1" fillId="0" borderId="25" xfId="136" applyFont="1" applyBorder="1" applyAlignment="1">
      <alignment horizontal="center"/>
      <protection/>
    </xf>
    <xf numFmtId="0" fontId="1" fillId="0" borderId="25" xfId="136" applyFont="1" applyFill="1" applyBorder="1" applyAlignment="1">
      <alignment horizontal="center" wrapText="1"/>
      <protection/>
    </xf>
    <xf numFmtId="2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80" fontId="0" fillId="0" borderId="0" xfId="0" applyNumberFormat="1" applyFill="1" applyBorder="1" applyAlignment="1">
      <alignment/>
    </xf>
    <xf numFmtId="0" fontId="25" fillId="55" borderId="0" xfId="131" applyFont="1" applyFill="1">
      <alignment/>
      <protection/>
    </xf>
    <xf numFmtId="0" fontId="26" fillId="55" borderId="0" xfId="131" applyFont="1" applyFill="1">
      <alignment/>
      <protection/>
    </xf>
    <xf numFmtId="0" fontId="25" fillId="55" borderId="50" xfId="131" applyFont="1" applyFill="1" applyBorder="1">
      <alignment/>
      <protection/>
    </xf>
    <xf numFmtId="0" fontId="26" fillId="55" borderId="50" xfId="131" applyFont="1" applyFill="1" applyBorder="1">
      <alignment/>
      <protection/>
    </xf>
    <xf numFmtId="0" fontId="26" fillId="55" borderId="51" xfId="131" applyFont="1" applyFill="1" applyBorder="1">
      <alignment/>
      <protection/>
    </xf>
    <xf numFmtId="0" fontId="25" fillId="55" borderId="51" xfId="131" applyFont="1" applyFill="1" applyBorder="1" applyAlignment="1">
      <alignment horizontal="center" vertical="center"/>
      <protection/>
    </xf>
    <xf numFmtId="3" fontId="61" fillId="55" borderId="0" xfId="97" applyNumberFormat="1" applyFont="1" applyFill="1" applyAlignment="1">
      <alignment horizontal="center"/>
    </xf>
    <xf numFmtId="3" fontId="26" fillId="56" borderId="0" xfId="131" applyNumberFormat="1" applyFont="1" applyFill="1" applyAlignment="1">
      <alignment horizontal="center"/>
      <protection/>
    </xf>
    <xf numFmtId="3" fontId="26" fillId="55" borderId="0" xfId="131" applyNumberFormat="1" applyFont="1" applyFill="1">
      <alignment/>
      <protection/>
    </xf>
    <xf numFmtId="0" fontId="25" fillId="55" borderId="0" xfId="131" applyFont="1" applyFill="1" applyBorder="1">
      <alignment/>
      <protection/>
    </xf>
    <xf numFmtId="3" fontId="61" fillId="55" borderId="0" xfId="97" applyNumberFormat="1" applyFont="1" applyFill="1" applyBorder="1" applyAlignment="1">
      <alignment horizontal="center"/>
    </xf>
    <xf numFmtId="3" fontId="26" fillId="56" borderId="0" xfId="131" applyNumberFormat="1" applyFont="1" applyFill="1" applyBorder="1" applyAlignment="1">
      <alignment horizontal="center"/>
      <protection/>
    </xf>
    <xf numFmtId="3" fontId="61" fillId="55" borderId="50" xfId="97" applyNumberFormat="1" applyFont="1" applyFill="1" applyBorder="1" applyAlignment="1">
      <alignment horizontal="center"/>
    </xf>
    <xf numFmtId="3" fontId="26" fillId="56" borderId="50" xfId="131" applyNumberFormat="1" applyFont="1" applyFill="1" applyBorder="1" applyAlignment="1">
      <alignment horizontal="center"/>
      <protection/>
    </xf>
    <xf numFmtId="0" fontId="23" fillId="55" borderId="0" xfId="131" applyFont="1" applyFill="1">
      <alignment/>
      <protection/>
    </xf>
    <xf numFmtId="205" fontId="26" fillId="0" borderId="0" xfId="137" applyNumberFormat="1" applyFont="1" applyFill="1" applyProtection="1" quotePrefix="1">
      <alignment/>
      <protection locked="0"/>
    </xf>
    <xf numFmtId="0" fontId="26" fillId="56" borderId="0" xfId="0" applyFont="1" applyFill="1" applyAlignment="1">
      <alignment wrapText="1"/>
    </xf>
    <xf numFmtId="0" fontId="25" fillId="56" borderId="0" xfId="0" applyFont="1" applyFill="1" applyAlignment="1">
      <alignment/>
    </xf>
    <xf numFmtId="0" fontId="25" fillId="56" borderId="0" xfId="0" applyFont="1" applyFill="1" applyAlignment="1">
      <alignment wrapText="1"/>
    </xf>
    <xf numFmtId="0" fontId="26" fillId="56" borderId="0" xfId="0" applyFont="1" applyFill="1" applyAlignment="1">
      <alignment/>
    </xf>
    <xf numFmtId="195" fontId="26" fillId="56" borderId="0" xfId="0" applyNumberFormat="1" applyFont="1" applyFill="1" applyAlignment="1">
      <alignment horizontal="center" wrapText="1"/>
    </xf>
    <xf numFmtId="2" fontId="26" fillId="56" borderId="0" xfId="0" applyNumberFormat="1" applyFont="1" applyFill="1" applyAlignment="1">
      <alignment/>
    </xf>
    <xf numFmtId="195" fontId="26" fillId="56" borderId="0" xfId="98" applyNumberFormat="1" applyFont="1" applyFill="1" applyAlignment="1">
      <alignment horizontal="center" wrapText="1"/>
    </xf>
    <xf numFmtId="195" fontId="26" fillId="56" borderId="0" xfId="0" applyNumberFormat="1" applyFont="1" applyFill="1" applyAlignment="1">
      <alignment/>
    </xf>
    <xf numFmtId="0" fontId="0" fillId="0" borderId="0" xfId="131">
      <alignment/>
      <protection/>
    </xf>
    <xf numFmtId="180" fontId="0" fillId="0" borderId="0" xfId="131" applyNumberFormat="1">
      <alignment/>
      <protection/>
    </xf>
    <xf numFmtId="0" fontId="28" fillId="0" borderId="0" xfId="131" applyFont="1">
      <alignment/>
      <protection/>
    </xf>
    <xf numFmtId="180" fontId="1" fillId="57" borderId="25" xfId="0" applyNumberFormat="1" applyFont="1" applyFill="1" applyBorder="1" applyAlignment="1">
      <alignment/>
    </xf>
    <xf numFmtId="180" fontId="1" fillId="56" borderId="25" xfId="0" applyNumberFormat="1" applyFont="1" applyFill="1" applyBorder="1" applyAlignment="1">
      <alignment/>
    </xf>
    <xf numFmtId="0" fontId="1" fillId="57" borderId="25" xfId="0" applyFont="1" applyFill="1" applyBorder="1" applyAlignment="1">
      <alignment/>
    </xf>
    <xf numFmtId="0" fontId="1" fillId="57" borderId="25" xfId="0" applyFont="1" applyFill="1" applyBorder="1" applyAlignment="1">
      <alignment/>
    </xf>
    <xf numFmtId="49" fontId="1" fillId="57" borderId="25" xfId="0" applyNumberFormat="1" applyFont="1" applyFill="1" applyBorder="1" applyAlignment="1">
      <alignment horizontal="center"/>
    </xf>
    <xf numFmtId="180" fontId="0" fillId="56" borderId="25" xfId="0" applyNumberFormat="1" applyFill="1" applyBorder="1" applyAlignment="1">
      <alignment/>
    </xf>
    <xf numFmtId="49" fontId="1" fillId="56" borderId="25" xfId="0" applyNumberFormat="1" applyFont="1" applyFill="1" applyBorder="1" applyAlignment="1">
      <alignment horizontal="center"/>
    </xf>
    <xf numFmtId="1" fontId="0" fillId="56" borderId="0" xfId="0" applyNumberFormat="1" applyFill="1" applyBorder="1" applyAlignment="1">
      <alignment horizontal="center"/>
    </xf>
    <xf numFmtId="2" fontId="0" fillId="56" borderId="0" xfId="0" applyNumberFormat="1" applyFill="1" applyBorder="1" applyAlignment="1">
      <alignment/>
    </xf>
    <xf numFmtId="0" fontId="24" fillId="56" borderId="0" xfId="0" applyFont="1" applyFill="1" applyBorder="1" applyAlignment="1">
      <alignment/>
    </xf>
    <xf numFmtId="1" fontId="0" fillId="56" borderId="0" xfId="0" applyNumberFormat="1" applyFill="1" applyBorder="1" applyAlignment="1">
      <alignment/>
    </xf>
    <xf numFmtId="180" fontId="0" fillId="56" borderId="0" xfId="0" applyNumberFormat="1" applyFill="1" applyBorder="1" applyAlignment="1">
      <alignment/>
    </xf>
    <xf numFmtId="0" fontId="0" fillId="56" borderId="0" xfId="0" applyFill="1" applyBorder="1" applyAlignment="1">
      <alignment/>
    </xf>
    <xf numFmtId="0" fontId="25" fillId="56" borderId="0" xfId="131" applyFont="1" applyFill="1" applyBorder="1" applyAlignment="1">
      <alignment vertical="center"/>
      <protection/>
    </xf>
    <xf numFmtId="0" fontId="1" fillId="57" borderId="25" xfId="0" applyFont="1" applyFill="1" applyBorder="1" applyAlignment="1">
      <alignment horizontal="center"/>
    </xf>
    <xf numFmtId="0" fontId="0" fillId="0" borderId="0" xfId="135">
      <alignment/>
      <protection/>
    </xf>
    <xf numFmtId="0" fontId="0" fillId="0" borderId="0" xfId="131" applyBorder="1">
      <alignment/>
      <protection/>
    </xf>
    <xf numFmtId="0" fontId="32" fillId="56" borderId="0" xfId="131" applyFont="1" applyFill="1" applyAlignment="1">
      <alignment/>
      <protection/>
    </xf>
    <xf numFmtId="0" fontId="30" fillId="56" borderId="0" xfId="131" applyFont="1" applyFill="1" applyAlignment="1">
      <alignment/>
      <protection/>
    </xf>
    <xf numFmtId="0" fontId="0" fillId="56" borderId="0" xfId="131" applyFill="1">
      <alignment/>
      <protection/>
    </xf>
    <xf numFmtId="0" fontId="26" fillId="56" borderId="0" xfId="131" applyFont="1" applyFill="1" applyAlignment="1">
      <alignment vertical="top" wrapText="1"/>
      <protection/>
    </xf>
    <xf numFmtId="0" fontId="26" fillId="56" borderId="0" xfId="131" applyFont="1" applyFill="1" applyAlignment="1">
      <alignment/>
      <protection/>
    </xf>
    <xf numFmtId="0" fontId="62" fillId="56" borderId="0" xfId="131" applyFont="1" applyFill="1" applyBorder="1" applyAlignment="1">
      <alignment vertical="top" wrapText="1"/>
      <protection/>
    </xf>
    <xf numFmtId="0" fontId="26" fillId="56" borderId="0" xfId="131" applyFont="1" applyFill="1" applyBorder="1" applyAlignment="1">
      <alignment vertical="top" wrapText="1"/>
      <protection/>
    </xf>
    <xf numFmtId="0" fontId="63" fillId="56" borderId="0" xfId="131" applyFont="1" applyFill="1" applyBorder="1" applyAlignment="1">
      <alignment wrapText="1"/>
      <protection/>
    </xf>
    <xf numFmtId="0" fontId="31" fillId="56" borderId="0" xfId="121" applyFont="1" applyFill="1" applyAlignment="1" applyProtection="1">
      <alignment vertical="top"/>
      <protection/>
    </xf>
    <xf numFmtId="0" fontId="26" fillId="56" borderId="0" xfId="121" applyFont="1" applyFill="1" applyAlignment="1" applyProtection="1">
      <alignment vertical="top"/>
      <protection/>
    </xf>
    <xf numFmtId="0" fontId="0" fillId="56" borderId="0" xfId="131" applyFill="1" applyAlignment="1">
      <alignment vertical="top"/>
      <protection/>
    </xf>
    <xf numFmtId="0" fontId="26" fillId="56" borderId="0" xfId="131" applyFont="1" applyFill="1" applyAlignment="1">
      <alignment vertical="top"/>
      <protection/>
    </xf>
    <xf numFmtId="0" fontId="32" fillId="56" borderId="0" xfId="131" applyFont="1" applyFill="1">
      <alignment/>
      <protection/>
    </xf>
    <xf numFmtId="0" fontId="26" fillId="56" borderId="0" xfId="131" applyFont="1" applyFill="1">
      <alignment/>
      <protection/>
    </xf>
    <xf numFmtId="0" fontId="31" fillId="55" borderId="0" xfId="120" applyFont="1" applyFill="1" applyAlignment="1" applyProtection="1">
      <alignment vertical="top"/>
      <protection/>
    </xf>
    <xf numFmtId="0" fontId="31" fillId="56" borderId="0" xfId="120" applyFont="1" applyFill="1" applyAlignment="1" applyProtection="1">
      <alignment/>
      <protection/>
    </xf>
    <xf numFmtId="0" fontId="1" fillId="57" borderId="25" xfId="0" applyFont="1" applyFill="1" applyBorder="1" applyAlignment="1">
      <alignment horizontal="center"/>
    </xf>
    <xf numFmtId="0" fontId="0" fillId="57" borderId="25" xfId="0" applyFont="1" applyFill="1" applyBorder="1" applyAlignment="1">
      <alignment/>
    </xf>
    <xf numFmtId="0" fontId="0" fillId="56" borderId="0" xfId="131" applyFill="1" applyBorder="1">
      <alignment/>
      <protection/>
    </xf>
    <xf numFmtId="0" fontId="29" fillId="56" borderId="0" xfId="131" applyFont="1" applyFill="1" applyBorder="1">
      <alignment/>
      <protection/>
    </xf>
    <xf numFmtId="0" fontId="25" fillId="56" borderId="0" xfId="131" applyFont="1" applyFill="1" applyBorder="1">
      <alignment/>
      <protection/>
    </xf>
    <xf numFmtId="0" fontId="26" fillId="56" borderId="0" xfId="131" applyFont="1" applyFill="1" applyBorder="1">
      <alignment/>
      <protection/>
    </xf>
    <xf numFmtId="0" fontId="64" fillId="56" borderId="0" xfId="120" applyFont="1" applyFill="1" applyBorder="1" applyAlignment="1" applyProtection="1">
      <alignment/>
      <protection/>
    </xf>
    <xf numFmtId="0" fontId="31" fillId="56" borderId="0" xfId="121" applyFont="1" applyFill="1" applyBorder="1" applyAlignment="1" applyProtection="1">
      <alignment/>
      <protection/>
    </xf>
    <xf numFmtId="0" fontId="0" fillId="55" borderId="0" xfId="136" applyFont="1" applyFill="1">
      <alignment/>
      <protection/>
    </xf>
    <xf numFmtId="0" fontId="31" fillId="0" borderId="0" xfId="120" applyFont="1" applyAlignment="1" applyProtection="1">
      <alignment/>
      <protection/>
    </xf>
    <xf numFmtId="0" fontId="1" fillId="57" borderId="25" xfId="0" applyFont="1" applyFill="1" applyBorder="1" applyAlignment="1">
      <alignment horizontal="center"/>
    </xf>
    <xf numFmtId="0" fontId="1" fillId="57" borderId="52" xfId="0" applyFont="1" applyFill="1" applyBorder="1" applyAlignment="1">
      <alignment horizontal="center"/>
    </xf>
  </cellXfs>
  <cellStyles count="14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Açıklama Metni" xfId="81"/>
    <cellStyle name="Ana Başlık" xfId="82"/>
    <cellStyle name="Bad" xfId="83"/>
    <cellStyle name="Bad 2" xfId="84"/>
    <cellStyle name="Bağlı Hücre" xfId="85"/>
    <cellStyle name="Başlık 1" xfId="86"/>
    <cellStyle name="Başlık 2" xfId="87"/>
    <cellStyle name="Başlık 3" xfId="88"/>
    <cellStyle name="Başlık 4" xfId="89"/>
    <cellStyle name="Calculation" xfId="90"/>
    <cellStyle name="Calculation 2" xfId="91"/>
    <cellStyle name="Check Cell" xfId="92"/>
    <cellStyle name="Check Cell 2" xfId="93"/>
    <cellStyle name="Çıkış" xfId="94"/>
    <cellStyle name="Comma" xfId="95"/>
    <cellStyle name="Comma [0]" xfId="96"/>
    <cellStyle name="Comma 2" xfId="97"/>
    <cellStyle name="Comma 3" xfId="98"/>
    <cellStyle name="Comma 3 2" xfId="99"/>
    <cellStyle name="Comma 3 3" xfId="100"/>
    <cellStyle name="Comma 4" xfId="101"/>
    <cellStyle name="Comma 4 2" xfId="102"/>
    <cellStyle name="Currency" xfId="103"/>
    <cellStyle name="Currency [0]" xfId="104"/>
    <cellStyle name="Explanatory Text" xfId="105"/>
    <cellStyle name="Explanatory Text 2" xfId="106"/>
    <cellStyle name="Followed Hyperlink" xfId="107"/>
    <cellStyle name="Giriş" xfId="108"/>
    <cellStyle name="Good" xfId="109"/>
    <cellStyle name="Good 2" xfId="110"/>
    <cellStyle name="Heading 1" xfId="111"/>
    <cellStyle name="Heading 1 2" xfId="112"/>
    <cellStyle name="Heading 2" xfId="113"/>
    <cellStyle name="Heading 2 2" xfId="114"/>
    <cellStyle name="Heading 3" xfId="115"/>
    <cellStyle name="Heading 3 2" xfId="116"/>
    <cellStyle name="Heading 4" xfId="117"/>
    <cellStyle name="Heading 4 2" xfId="118"/>
    <cellStyle name="Hesaplama" xfId="119"/>
    <cellStyle name="Hyperlink" xfId="120"/>
    <cellStyle name="Hyperlink 2 2" xfId="121"/>
    <cellStyle name="Input" xfId="122"/>
    <cellStyle name="Input 2" xfId="123"/>
    <cellStyle name="İşaretli Hücre" xfId="124"/>
    <cellStyle name="İyi" xfId="125"/>
    <cellStyle name="Kötü" xfId="126"/>
    <cellStyle name="Linked Cell" xfId="127"/>
    <cellStyle name="Linked Cell 2" xfId="128"/>
    <cellStyle name="Neutral" xfId="129"/>
    <cellStyle name="Neutral 2" xfId="130"/>
    <cellStyle name="Normal 2" xfId="131"/>
    <cellStyle name="Normal 2 2" xfId="132"/>
    <cellStyle name="Normal 3" xfId="133"/>
    <cellStyle name="Normal 4" xfId="134"/>
    <cellStyle name="Normal 5" xfId="135"/>
    <cellStyle name="Normal_Price distribution bar charts - 20100806" xfId="136"/>
    <cellStyle name="Normal_WebframesSingYear" xfId="137"/>
    <cellStyle name="Not" xfId="138"/>
    <cellStyle name="Not 2" xfId="139"/>
    <cellStyle name="Note" xfId="140"/>
    <cellStyle name="Note 2" xfId="141"/>
    <cellStyle name="Nötr" xfId="142"/>
    <cellStyle name="Output" xfId="143"/>
    <cellStyle name="Output 2" xfId="144"/>
    <cellStyle name="Percent" xfId="145"/>
    <cellStyle name="Title" xfId="146"/>
    <cellStyle name="Title 2" xfId="147"/>
    <cellStyle name="Toplam" xfId="148"/>
    <cellStyle name="Total" xfId="149"/>
    <cellStyle name="Total 2" xfId="150"/>
    <cellStyle name="Uyarı Metni" xfId="151"/>
    <cellStyle name="Vurgu1" xfId="152"/>
    <cellStyle name="Vurgu2" xfId="153"/>
    <cellStyle name="Vurgu3" xfId="154"/>
    <cellStyle name="Vurgu4" xfId="155"/>
    <cellStyle name="Vurgu5" xfId="156"/>
    <cellStyle name="Vurgu6" xfId="157"/>
    <cellStyle name="Warning Text" xfId="158"/>
    <cellStyle name="Warning Text 2" xfId="1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chartsheet" Target="chartsheets/sheet1.xml" /><Relationship Id="rId16" Type="http://schemas.openxmlformats.org/officeDocument/2006/relationships/chartsheet" Target="chartsheets/sheet2.xml" /><Relationship Id="rId17" Type="http://schemas.openxmlformats.org/officeDocument/2006/relationships/chartsheet" Target="chartsheets/sheet3.xml" /><Relationship Id="rId18" Type="http://schemas.openxmlformats.org/officeDocument/2006/relationships/chartsheet" Target="chartsheets/sheet4.xml" /><Relationship Id="rId19" Type="http://schemas.openxmlformats.org/officeDocument/2006/relationships/chartsheet" Target="chartsheets/sheet5.xml" /><Relationship Id="rId20" Type="http://schemas.openxmlformats.org/officeDocument/2006/relationships/chartsheet" Target="chartsheets/sheet6.xml" /><Relationship Id="rId21" Type="http://schemas.openxmlformats.org/officeDocument/2006/relationships/chartsheet" Target="chartsheets/sheet7.xml" /><Relationship Id="rId22" Type="http://schemas.openxmlformats.org/officeDocument/2006/relationships/chartsheet" Target="chartsheets/sheet8.xml" /><Relationship Id="rId23" Type="http://schemas.openxmlformats.org/officeDocument/2006/relationships/chartsheet" Target="chartsheets/sheet9.xml" /><Relationship Id="rId24" Type="http://schemas.openxmlformats.org/officeDocument/2006/relationships/chartsheet" Target="chartsheets/sheet10.xml" /><Relationship Id="rId25" Type="http://schemas.openxmlformats.org/officeDocument/2006/relationships/chartsheet" Target="chartsheets/sheet11.xml" /><Relationship Id="rId26" Type="http://schemas.openxmlformats.org/officeDocument/2006/relationships/chartsheet" Target="chartsheets/sheet12.xml" /><Relationship Id="rId27" Type="http://schemas.openxmlformats.org/officeDocument/2006/relationships/chartsheet" Target="chartsheets/sheet13.xml" /><Relationship Id="rId28" Type="http://schemas.openxmlformats.org/officeDocument/2006/relationships/worksheet" Target="worksheets/sheet15.xml" /><Relationship Id="rId29" Type="http://schemas.openxmlformats.org/officeDocument/2006/relationships/worksheet" Target="worksheets/sheet16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Numbers above the bars indicate cumulative percentages.</a:t>
            </a:r>
          </a:p>
        </c:rich>
      </c:tx>
      <c:layout>
        <c:manualLayout>
          <c:xMode val="factor"/>
          <c:yMode val="factor"/>
          <c:x val="0.0165"/>
          <c:y val="0.09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6775"/>
          <c:w val="0.9435"/>
          <c:h val="0.86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charts'!$B$3:$N$3</c:f>
              <c:strCache>
                <c:ptCount val="13"/>
                <c:pt idx="0">
                  <c:v>&lt;30</c:v>
                </c:pt>
                <c:pt idx="1">
                  <c:v>30-
34.9</c:v>
                </c:pt>
                <c:pt idx="2">
                  <c:v>35-
39.9</c:v>
                </c:pt>
                <c:pt idx="3">
                  <c:v>40-
44.9</c:v>
                </c:pt>
                <c:pt idx="4">
                  <c:v>45-
49.9</c:v>
                </c:pt>
                <c:pt idx="5">
                  <c:v>50-
54.9</c:v>
                </c:pt>
                <c:pt idx="6">
                  <c:v>55-
59.9</c:v>
                </c:pt>
                <c:pt idx="7">
                  <c:v>60-
64.9</c:v>
                </c:pt>
                <c:pt idx="8">
                  <c:v>65-
69.9</c:v>
                </c:pt>
                <c:pt idx="9">
                  <c:v>70-
74.9</c:v>
                </c:pt>
                <c:pt idx="10">
                  <c:v>75-
79.9</c:v>
                </c:pt>
                <c:pt idx="11">
                  <c:v>80-
84.9</c:v>
                </c:pt>
                <c:pt idx="12">
                  <c:v>≥85</c:v>
                </c:pt>
              </c:strCache>
            </c:strRef>
          </c:cat>
          <c:val>
            <c:numRef>
              <c:f>'Data for charts'!$B$10:$N$10</c:f>
              <c:numCache>
                <c:ptCount val="13"/>
                <c:pt idx="0">
                  <c:v>4.784083298359854</c:v>
                </c:pt>
                <c:pt idx="1">
                  <c:v>5.318580303994543</c:v>
                </c:pt>
                <c:pt idx="2">
                  <c:v>10.606436335691646</c:v>
                </c:pt>
                <c:pt idx="3">
                  <c:v>17.845250634779365</c:v>
                </c:pt>
                <c:pt idx="4">
                  <c:v>12.910869186672747</c:v>
                </c:pt>
                <c:pt idx="5">
                  <c:v>18.096662850661982</c:v>
                </c:pt>
                <c:pt idx="6">
                  <c:v>6.2807170069664044</c:v>
                </c:pt>
                <c:pt idx="7">
                  <c:v>7.095827409235506</c:v>
                </c:pt>
                <c:pt idx="8">
                  <c:v>3.492572178158509</c:v>
                </c:pt>
                <c:pt idx="9">
                  <c:v>4.066997534849973</c:v>
                </c:pt>
                <c:pt idx="10">
                  <c:v>1.887623728571354</c:v>
                </c:pt>
                <c:pt idx="11">
                  <c:v>1.2838838244713178</c:v>
                </c:pt>
                <c:pt idx="12">
                  <c:v>6.330495707586792</c:v>
                </c:pt>
              </c:numCache>
            </c:numRef>
          </c:val>
        </c:ser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charts'!$B$3:$N$3</c:f>
              <c:strCache>
                <c:ptCount val="13"/>
                <c:pt idx="0">
                  <c:v>&lt;30</c:v>
                </c:pt>
                <c:pt idx="1">
                  <c:v>30-
34.9</c:v>
                </c:pt>
                <c:pt idx="2">
                  <c:v>35-
39.9</c:v>
                </c:pt>
                <c:pt idx="3">
                  <c:v>40-
44.9</c:v>
                </c:pt>
                <c:pt idx="4">
                  <c:v>45-
49.9</c:v>
                </c:pt>
                <c:pt idx="5">
                  <c:v>50-
54.9</c:v>
                </c:pt>
                <c:pt idx="6">
                  <c:v>55-
59.9</c:v>
                </c:pt>
                <c:pt idx="7">
                  <c:v>60-
64.9</c:v>
                </c:pt>
                <c:pt idx="8">
                  <c:v>65-
69.9</c:v>
                </c:pt>
                <c:pt idx="9">
                  <c:v>70-
74.9</c:v>
                </c:pt>
                <c:pt idx="10">
                  <c:v>75-
79.9</c:v>
                </c:pt>
                <c:pt idx="11">
                  <c:v>80-
84.9</c:v>
                </c:pt>
                <c:pt idx="12">
                  <c:v>≥85</c:v>
                </c:pt>
              </c:strCache>
            </c:strRef>
          </c:cat>
          <c:val>
            <c:numRef>
              <c:f>'Data for charts'!$B$13:$N$13</c:f>
              <c:numCache>
                <c:ptCount val="13"/>
                <c:pt idx="0">
                  <c:v>5</c:v>
                </c:pt>
                <c:pt idx="1">
                  <c:v>10</c:v>
                </c:pt>
                <c:pt idx="2">
                  <c:v>21</c:v>
                </c:pt>
                <c:pt idx="3">
                  <c:v>39</c:v>
                </c:pt>
                <c:pt idx="4">
                  <c:v>51</c:v>
                </c:pt>
                <c:pt idx="5">
                  <c:v>70</c:v>
                </c:pt>
                <c:pt idx="6">
                  <c:v>76</c:v>
                </c:pt>
                <c:pt idx="7">
                  <c:v>83</c:v>
                </c:pt>
                <c:pt idx="8">
                  <c:v>86</c:v>
                </c:pt>
                <c:pt idx="9">
                  <c:v>90</c:v>
                </c:pt>
                <c:pt idx="10">
                  <c:v>92</c:v>
                </c:pt>
                <c:pt idx="11">
                  <c:v>94</c:v>
                </c:pt>
                <c:pt idx="12">
                  <c:v>100</c:v>
                </c:pt>
              </c:numCache>
            </c:numRef>
          </c:val>
        </c:ser>
        <c:overlap val="100"/>
        <c:axId val="4817734"/>
        <c:axId val="43359607"/>
      </c:barChart>
      <c:catAx>
        <c:axId val="4817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band (ppu)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59607"/>
        <c:crosses val="autoZero"/>
        <c:auto val="1"/>
        <c:lblOffset val="100"/>
        <c:tickLblSkip val="1"/>
        <c:noMultiLvlLbl val="0"/>
      </c:catAx>
      <c:valAx>
        <c:axId val="43359607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all off-trade alcohol (L pure alcohol)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7734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25"/>
          <c:y val="0.0665"/>
          <c:w val="0.884"/>
          <c:h val="0.84975"/>
        </c:manualLayout>
      </c:layout>
      <c:lineChart>
        <c:grouping val="standard"/>
        <c:varyColors val="0"/>
        <c:ser>
          <c:idx val="1"/>
          <c:order val="0"/>
          <c:tx>
            <c:strRef>
              <c:f>'Data for charts'!$A$182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charts'!$B$181:$Q$181</c:f>
              <c:strCache>
                <c:ptCount val="16"/>
                <c:pt idx="0">
                  <c:v>&lt;15</c:v>
                </c:pt>
                <c:pt idx="1">
                  <c:v>15-19.9</c:v>
                </c:pt>
                <c:pt idx="2">
                  <c:v>20-24.9</c:v>
                </c:pt>
                <c:pt idx="3">
                  <c:v>25-29.9</c:v>
                </c:pt>
                <c:pt idx="4">
                  <c:v>30-34.9</c:v>
                </c:pt>
                <c:pt idx="5">
                  <c:v>35-39.9</c:v>
                </c:pt>
                <c:pt idx="6">
                  <c:v>40-44.9</c:v>
                </c:pt>
                <c:pt idx="7">
                  <c:v>45-49.9</c:v>
                </c:pt>
                <c:pt idx="8">
                  <c:v>50-54.9</c:v>
                </c:pt>
                <c:pt idx="9">
                  <c:v>55-59.9</c:v>
                </c:pt>
                <c:pt idx="10">
                  <c:v>60-64.9</c:v>
                </c:pt>
                <c:pt idx="11">
                  <c:v>65-69.9</c:v>
                </c:pt>
                <c:pt idx="12">
                  <c:v>70-74.9</c:v>
                </c:pt>
                <c:pt idx="13">
                  <c:v>75-79.9</c:v>
                </c:pt>
                <c:pt idx="14">
                  <c:v>80-84.9</c:v>
                </c:pt>
                <c:pt idx="15">
                  <c:v>≥85</c:v>
                </c:pt>
              </c:strCache>
            </c:strRef>
          </c:cat>
          <c:val>
            <c:numRef>
              <c:f>'Data for charts'!$B$182:$Q$182</c:f>
              <c:numCache>
                <c:ptCount val="16"/>
                <c:pt idx="0">
                  <c:v>0.8696295900235764</c:v>
                </c:pt>
                <c:pt idx="1">
                  <c:v>1.2137058852014109</c:v>
                </c:pt>
                <c:pt idx="2">
                  <c:v>3.0171208144730963</c:v>
                </c:pt>
                <c:pt idx="3">
                  <c:v>9.15041098766824</c:v>
                </c:pt>
                <c:pt idx="4">
                  <c:v>17.15311179690447</c:v>
                </c:pt>
                <c:pt idx="5">
                  <c:v>18.870915568746092</c:v>
                </c:pt>
                <c:pt idx="6">
                  <c:v>16.182847981903457</c:v>
                </c:pt>
                <c:pt idx="7">
                  <c:v>10.505698088751297</c:v>
                </c:pt>
                <c:pt idx="8">
                  <c:v>8.344916985884051</c:v>
                </c:pt>
                <c:pt idx="9">
                  <c:v>3.7380023403236637</c:v>
                </c:pt>
                <c:pt idx="10">
                  <c:v>3.6416869207477576</c:v>
                </c:pt>
                <c:pt idx="11">
                  <c:v>1.8823805881338127</c:v>
                </c:pt>
                <c:pt idx="12">
                  <c:v>1.5535347864862608</c:v>
                </c:pt>
                <c:pt idx="13">
                  <c:v>0.8678817192218722</c:v>
                </c:pt>
                <c:pt idx="14">
                  <c:v>0.5958450116307176</c:v>
                </c:pt>
                <c:pt idx="15">
                  <c:v>2.412310933900221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'Data for charts'!$A$183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charts'!$B$181:$Q$181</c:f>
              <c:strCache>
                <c:ptCount val="16"/>
                <c:pt idx="0">
                  <c:v>&lt;15</c:v>
                </c:pt>
                <c:pt idx="1">
                  <c:v>15-19.9</c:v>
                </c:pt>
                <c:pt idx="2">
                  <c:v>20-24.9</c:v>
                </c:pt>
                <c:pt idx="3">
                  <c:v>25-29.9</c:v>
                </c:pt>
                <c:pt idx="4">
                  <c:v>30-34.9</c:v>
                </c:pt>
                <c:pt idx="5">
                  <c:v>35-39.9</c:v>
                </c:pt>
                <c:pt idx="6">
                  <c:v>40-44.9</c:v>
                </c:pt>
                <c:pt idx="7">
                  <c:v>45-49.9</c:v>
                </c:pt>
                <c:pt idx="8">
                  <c:v>50-54.9</c:v>
                </c:pt>
                <c:pt idx="9">
                  <c:v>55-59.9</c:v>
                </c:pt>
                <c:pt idx="10">
                  <c:v>60-64.9</c:v>
                </c:pt>
                <c:pt idx="11">
                  <c:v>65-69.9</c:v>
                </c:pt>
                <c:pt idx="12">
                  <c:v>70-74.9</c:v>
                </c:pt>
                <c:pt idx="13">
                  <c:v>75-79.9</c:v>
                </c:pt>
                <c:pt idx="14">
                  <c:v>80-84.9</c:v>
                </c:pt>
                <c:pt idx="15">
                  <c:v>≥85</c:v>
                </c:pt>
              </c:strCache>
            </c:strRef>
          </c:cat>
          <c:val>
            <c:numRef>
              <c:f>'Data for charts'!$B$183:$Q$183</c:f>
              <c:numCache>
                <c:ptCount val="16"/>
                <c:pt idx="0">
                  <c:v>0.5082112545827119</c:v>
                </c:pt>
                <c:pt idx="1">
                  <c:v>1.005928158524143</c:v>
                </c:pt>
                <c:pt idx="2">
                  <c:v>2.5664236093170665</c:v>
                </c:pt>
                <c:pt idx="3">
                  <c:v>5.527999840012635</c:v>
                </c:pt>
                <c:pt idx="4">
                  <c:v>15.313678703693807</c:v>
                </c:pt>
                <c:pt idx="5">
                  <c:v>17.961466520199586</c:v>
                </c:pt>
                <c:pt idx="6">
                  <c:v>17.44204910693386</c:v>
                </c:pt>
                <c:pt idx="7">
                  <c:v>11.597262482773564</c:v>
                </c:pt>
                <c:pt idx="8">
                  <c:v>9.873213084293585</c:v>
                </c:pt>
                <c:pt idx="9">
                  <c:v>4.758666220996807</c:v>
                </c:pt>
                <c:pt idx="10">
                  <c:v>4.239436855946792</c:v>
                </c:pt>
                <c:pt idx="11">
                  <c:v>2.48658623040886</c:v>
                </c:pt>
                <c:pt idx="12">
                  <c:v>1.9810367446538624</c:v>
                </c:pt>
                <c:pt idx="13">
                  <c:v>1.0798901286441156</c:v>
                </c:pt>
                <c:pt idx="14">
                  <c:v>0.7208012733845243</c:v>
                </c:pt>
                <c:pt idx="15">
                  <c:v>2.937349785634089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'Data for charts'!$A$184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charts'!$B$181:$Q$181</c:f>
              <c:strCache>
                <c:ptCount val="16"/>
                <c:pt idx="0">
                  <c:v>&lt;15</c:v>
                </c:pt>
                <c:pt idx="1">
                  <c:v>15-19.9</c:v>
                </c:pt>
                <c:pt idx="2">
                  <c:v>20-24.9</c:v>
                </c:pt>
                <c:pt idx="3">
                  <c:v>25-29.9</c:v>
                </c:pt>
                <c:pt idx="4">
                  <c:v>30-34.9</c:v>
                </c:pt>
                <c:pt idx="5">
                  <c:v>35-39.9</c:v>
                </c:pt>
                <c:pt idx="6">
                  <c:v>40-44.9</c:v>
                </c:pt>
                <c:pt idx="7">
                  <c:v>45-49.9</c:v>
                </c:pt>
                <c:pt idx="8">
                  <c:v>50-54.9</c:v>
                </c:pt>
                <c:pt idx="9">
                  <c:v>55-59.9</c:v>
                </c:pt>
                <c:pt idx="10">
                  <c:v>60-64.9</c:v>
                </c:pt>
                <c:pt idx="11">
                  <c:v>65-69.9</c:v>
                </c:pt>
                <c:pt idx="12">
                  <c:v>70-74.9</c:v>
                </c:pt>
                <c:pt idx="13">
                  <c:v>75-79.9</c:v>
                </c:pt>
                <c:pt idx="14">
                  <c:v>80-84.9</c:v>
                </c:pt>
                <c:pt idx="15">
                  <c:v>≥85</c:v>
                </c:pt>
              </c:strCache>
            </c:strRef>
          </c:cat>
          <c:val>
            <c:numRef>
              <c:f>'Data for charts'!$B$184:$Q$184</c:f>
              <c:numCache>
                <c:ptCount val="16"/>
                <c:pt idx="0">
                  <c:v>0.7206523471256533</c:v>
                </c:pt>
                <c:pt idx="1">
                  <c:v>1.8292938230805633</c:v>
                </c:pt>
                <c:pt idx="2">
                  <c:v>1.0628168762205503</c:v>
                </c:pt>
                <c:pt idx="3">
                  <c:v>2.3046186462680525</c:v>
                </c:pt>
                <c:pt idx="4">
                  <c:v>9.429811058964</c:v>
                </c:pt>
                <c:pt idx="5">
                  <c:v>19.337105854390586</c:v>
                </c:pt>
                <c:pt idx="6">
                  <c:v>18.970727153493566</c:v>
                </c:pt>
                <c:pt idx="7">
                  <c:v>12.561247058299415</c:v>
                </c:pt>
                <c:pt idx="8">
                  <c:v>11.522724582891303</c:v>
                </c:pt>
                <c:pt idx="9">
                  <c:v>6.26641138572093</c:v>
                </c:pt>
                <c:pt idx="10">
                  <c:v>4.718765305264084</c:v>
                </c:pt>
                <c:pt idx="11">
                  <c:v>2.7021073323585405</c:v>
                </c:pt>
                <c:pt idx="12">
                  <c:v>2.587465664855706</c:v>
                </c:pt>
                <c:pt idx="13">
                  <c:v>1.4059982603604808</c:v>
                </c:pt>
                <c:pt idx="14">
                  <c:v>0.8446956951804903</c:v>
                </c:pt>
                <c:pt idx="15">
                  <c:v>3.735558955526061</c:v>
                </c:pt>
              </c:numCache>
            </c:numRef>
          </c:val>
          <c:smooth val="1"/>
        </c:ser>
        <c:ser>
          <c:idx val="0"/>
          <c:order val="3"/>
          <c:tx>
            <c:strRef>
              <c:f>'Data for charts'!$A$185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charts'!$B$181:$Q$181</c:f>
              <c:strCache>
                <c:ptCount val="16"/>
                <c:pt idx="0">
                  <c:v>&lt;15</c:v>
                </c:pt>
                <c:pt idx="1">
                  <c:v>15-19.9</c:v>
                </c:pt>
                <c:pt idx="2">
                  <c:v>20-24.9</c:v>
                </c:pt>
                <c:pt idx="3">
                  <c:v>25-29.9</c:v>
                </c:pt>
                <c:pt idx="4">
                  <c:v>30-34.9</c:v>
                </c:pt>
                <c:pt idx="5">
                  <c:v>35-39.9</c:v>
                </c:pt>
                <c:pt idx="6">
                  <c:v>40-44.9</c:v>
                </c:pt>
                <c:pt idx="7">
                  <c:v>45-49.9</c:v>
                </c:pt>
                <c:pt idx="8">
                  <c:v>50-54.9</c:v>
                </c:pt>
                <c:pt idx="9">
                  <c:v>55-59.9</c:v>
                </c:pt>
                <c:pt idx="10">
                  <c:v>60-64.9</c:v>
                </c:pt>
                <c:pt idx="11">
                  <c:v>65-69.9</c:v>
                </c:pt>
                <c:pt idx="12">
                  <c:v>70-74.9</c:v>
                </c:pt>
                <c:pt idx="13">
                  <c:v>75-79.9</c:v>
                </c:pt>
                <c:pt idx="14">
                  <c:v>80-84.9</c:v>
                </c:pt>
                <c:pt idx="15">
                  <c:v>≥85</c:v>
                </c:pt>
              </c:strCache>
            </c:strRef>
          </c:cat>
          <c:val>
            <c:numRef>
              <c:f>'Data for charts'!$B$185:$Q$185</c:f>
              <c:numCache>
                <c:ptCount val="16"/>
                <c:pt idx="0">
                  <c:v>0.24941692171618546</c:v>
                </c:pt>
                <c:pt idx="1">
                  <c:v>1.09856793702621</c:v>
                </c:pt>
                <c:pt idx="2">
                  <c:v>0.8214185045223251</c:v>
                </c:pt>
                <c:pt idx="3">
                  <c:v>1.8604087198965662</c:v>
                </c:pt>
                <c:pt idx="4">
                  <c:v>4.8247797564826955</c:v>
                </c:pt>
                <c:pt idx="5">
                  <c:v>16.830427906728872</c:v>
                </c:pt>
                <c:pt idx="6">
                  <c:v>20.396268390903682</c:v>
                </c:pt>
                <c:pt idx="7">
                  <c:v>13.951532256275431</c:v>
                </c:pt>
                <c:pt idx="8">
                  <c:v>14.025031658638088</c:v>
                </c:pt>
                <c:pt idx="9">
                  <c:v>7.159318760612507</c:v>
                </c:pt>
                <c:pt idx="10">
                  <c:v>6.024261705346902</c:v>
                </c:pt>
                <c:pt idx="11">
                  <c:v>2.7582141425749778</c:v>
                </c:pt>
                <c:pt idx="12">
                  <c:v>2.743243413871659</c:v>
                </c:pt>
                <c:pt idx="13">
                  <c:v>1.5652806776103083</c:v>
                </c:pt>
                <c:pt idx="14">
                  <c:v>0.9896773875060839</c:v>
                </c:pt>
                <c:pt idx="15">
                  <c:v>4.702151860287498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'Data for charts'!$A$186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charts'!$B$181:$Q$181</c:f>
              <c:strCache>
                <c:ptCount val="16"/>
                <c:pt idx="0">
                  <c:v>&lt;15</c:v>
                </c:pt>
                <c:pt idx="1">
                  <c:v>15-19.9</c:v>
                </c:pt>
                <c:pt idx="2">
                  <c:v>20-24.9</c:v>
                </c:pt>
                <c:pt idx="3">
                  <c:v>25-29.9</c:v>
                </c:pt>
                <c:pt idx="4">
                  <c:v>30-34.9</c:v>
                </c:pt>
                <c:pt idx="5">
                  <c:v>35-39.9</c:v>
                </c:pt>
                <c:pt idx="6">
                  <c:v>40-44.9</c:v>
                </c:pt>
                <c:pt idx="7">
                  <c:v>45-49.9</c:v>
                </c:pt>
                <c:pt idx="8">
                  <c:v>50-54.9</c:v>
                </c:pt>
                <c:pt idx="9">
                  <c:v>55-59.9</c:v>
                </c:pt>
                <c:pt idx="10">
                  <c:v>60-64.9</c:v>
                </c:pt>
                <c:pt idx="11">
                  <c:v>65-69.9</c:v>
                </c:pt>
                <c:pt idx="12">
                  <c:v>70-74.9</c:v>
                </c:pt>
                <c:pt idx="13">
                  <c:v>75-79.9</c:v>
                </c:pt>
                <c:pt idx="14">
                  <c:v>80-84.9</c:v>
                </c:pt>
                <c:pt idx="15">
                  <c:v>≥85</c:v>
                </c:pt>
              </c:strCache>
            </c:strRef>
          </c:cat>
          <c:val>
            <c:numRef>
              <c:f>'Data for charts'!$B$186:$Q$186</c:f>
              <c:numCache>
                <c:ptCount val="16"/>
                <c:pt idx="0">
                  <c:v>0.16058597265814073</c:v>
                </c:pt>
                <c:pt idx="1">
                  <c:v>0.9323452089619942</c:v>
                </c:pt>
                <c:pt idx="2">
                  <c:v>0.6188161559812287</c:v>
                </c:pt>
                <c:pt idx="3">
                  <c:v>1.4394558999994387</c:v>
                </c:pt>
                <c:pt idx="4">
                  <c:v>3.892410784609367</c:v>
                </c:pt>
                <c:pt idx="5">
                  <c:v>11.675034706539721</c:v>
                </c:pt>
                <c:pt idx="6">
                  <c:v>19.56941436153213</c:v>
                </c:pt>
                <c:pt idx="7">
                  <c:v>14.58490839303431</c:v>
                </c:pt>
                <c:pt idx="8">
                  <c:v>17.449551865814907</c:v>
                </c:pt>
                <c:pt idx="9">
                  <c:v>7.826061506720684</c:v>
                </c:pt>
                <c:pt idx="10">
                  <c:v>6.612840488900209</c:v>
                </c:pt>
                <c:pt idx="11">
                  <c:v>3.162063523388713</c:v>
                </c:pt>
                <c:pt idx="12">
                  <c:v>3.3812720953887667</c:v>
                </c:pt>
                <c:pt idx="13">
                  <c:v>1.8649532354835356</c:v>
                </c:pt>
                <c:pt idx="14">
                  <c:v>1.0789794483232191</c:v>
                </c:pt>
                <c:pt idx="15">
                  <c:v>5.751306352663652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'Data for charts'!$A$187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charts'!$B$181:$Q$181</c:f>
              <c:strCache>
                <c:ptCount val="16"/>
                <c:pt idx="0">
                  <c:v>&lt;15</c:v>
                </c:pt>
                <c:pt idx="1">
                  <c:v>15-19.9</c:v>
                </c:pt>
                <c:pt idx="2">
                  <c:v>20-24.9</c:v>
                </c:pt>
                <c:pt idx="3">
                  <c:v>25-29.9</c:v>
                </c:pt>
                <c:pt idx="4">
                  <c:v>30-34.9</c:v>
                </c:pt>
                <c:pt idx="5">
                  <c:v>35-39.9</c:v>
                </c:pt>
                <c:pt idx="6">
                  <c:v>40-44.9</c:v>
                </c:pt>
                <c:pt idx="7">
                  <c:v>45-49.9</c:v>
                </c:pt>
                <c:pt idx="8">
                  <c:v>50-54.9</c:v>
                </c:pt>
                <c:pt idx="9">
                  <c:v>55-59.9</c:v>
                </c:pt>
                <c:pt idx="10">
                  <c:v>60-64.9</c:v>
                </c:pt>
                <c:pt idx="11">
                  <c:v>65-69.9</c:v>
                </c:pt>
                <c:pt idx="12">
                  <c:v>70-74.9</c:v>
                </c:pt>
                <c:pt idx="13">
                  <c:v>75-79.9</c:v>
                </c:pt>
                <c:pt idx="14">
                  <c:v>80-84.9</c:v>
                </c:pt>
                <c:pt idx="15">
                  <c:v>≥85</c:v>
                </c:pt>
              </c:strCache>
            </c:strRef>
          </c:cat>
          <c:val>
            <c:numRef>
              <c:f>'Data for charts'!$B$187:$Q$187</c:f>
              <c:numCache>
                <c:ptCount val="16"/>
                <c:pt idx="0">
                  <c:v>0.4407073063027766</c:v>
                </c:pt>
                <c:pt idx="1">
                  <c:v>1.3823795588118808</c:v>
                </c:pt>
                <c:pt idx="2">
                  <c:v>0.6807814007001524</c:v>
                </c:pt>
                <c:pt idx="3">
                  <c:v>2.26750409710695</c:v>
                </c:pt>
                <c:pt idx="4">
                  <c:v>4.79921134717686</c:v>
                </c:pt>
                <c:pt idx="5">
                  <c:v>10.460220975502947</c:v>
                </c:pt>
                <c:pt idx="6">
                  <c:v>18.16390104751981</c:v>
                </c:pt>
                <c:pt idx="7">
                  <c:v>14.034316281976153</c:v>
                </c:pt>
                <c:pt idx="8">
                  <c:v>17.17002043512862</c:v>
                </c:pt>
                <c:pt idx="9">
                  <c:v>7.318973795878306</c:v>
                </c:pt>
                <c:pt idx="10">
                  <c:v>6.720757785128429</c:v>
                </c:pt>
                <c:pt idx="11">
                  <c:v>3.333435275687244</c:v>
                </c:pt>
                <c:pt idx="12">
                  <c:v>3.7540364078453328</c:v>
                </c:pt>
                <c:pt idx="13">
                  <c:v>2.1356587704927392</c:v>
                </c:pt>
                <c:pt idx="14">
                  <c:v>1.2596709841868716</c:v>
                </c:pt>
                <c:pt idx="15">
                  <c:v>6.07842453055494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'Data for charts'!$A$188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for charts'!$B$181:$Q$181</c:f>
              <c:strCache>
                <c:ptCount val="16"/>
                <c:pt idx="0">
                  <c:v>&lt;15</c:v>
                </c:pt>
                <c:pt idx="1">
                  <c:v>15-19.9</c:v>
                </c:pt>
                <c:pt idx="2">
                  <c:v>20-24.9</c:v>
                </c:pt>
                <c:pt idx="3">
                  <c:v>25-29.9</c:v>
                </c:pt>
                <c:pt idx="4">
                  <c:v>30-34.9</c:v>
                </c:pt>
                <c:pt idx="5">
                  <c:v>35-39.9</c:v>
                </c:pt>
                <c:pt idx="6">
                  <c:v>40-44.9</c:v>
                </c:pt>
                <c:pt idx="7">
                  <c:v>45-49.9</c:v>
                </c:pt>
                <c:pt idx="8">
                  <c:v>50-54.9</c:v>
                </c:pt>
                <c:pt idx="9">
                  <c:v>55-59.9</c:v>
                </c:pt>
                <c:pt idx="10">
                  <c:v>60-64.9</c:v>
                </c:pt>
                <c:pt idx="11">
                  <c:v>65-69.9</c:v>
                </c:pt>
                <c:pt idx="12">
                  <c:v>70-74.9</c:v>
                </c:pt>
                <c:pt idx="13">
                  <c:v>75-79.9</c:v>
                </c:pt>
                <c:pt idx="14">
                  <c:v>80-84.9</c:v>
                </c:pt>
                <c:pt idx="15">
                  <c:v>≥85</c:v>
                </c:pt>
              </c:strCache>
            </c:strRef>
          </c:cat>
          <c:val>
            <c:numRef>
              <c:f>'Data for charts'!$B$188:$Q$188</c:f>
              <c:numCache>
                <c:ptCount val="16"/>
                <c:pt idx="0">
                  <c:v>0.5149219316415334</c:v>
                </c:pt>
                <c:pt idx="1">
                  <c:v>1.1598078837724437</c:v>
                </c:pt>
                <c:pt idx="2">
                  <c:v>0.8069446715218649</c:v>
                </c:pt>
                <c:pt idx="3">
                  <c:v>2.302408811424012</c:v>
                </c:pt>
                <c:pt idx="4">
                  <c:v>5.318580303994543</c:v>
                </c:pt>
                <c:pt idx="5">
                  <c:v>10.606436335691646</c:v>
                </c:pt>
                <c:pt idx="6">
                  <c:v>17.845250634779365</c:v>
                </c:pt>
                <c:pt idx="7">
                  <c:v>12.910869186672747</c:v>
                </c:pt>
                <c:pt idx="8">
                  <c:v>18.096662850661982</c:v>
                </c:pt>
                <c:pt idx="9">
                  <c:v>6.2807170069664044</c:v>
                </c:pt>
                <c:pt idx="10">
                  <c:v>7.095827409235506</c:v>
                </c:pt>
                <c:pt idx="11">
                  <c:v>3.492572178158509</c:v>
                </c:pt>
                <c:pt idx="12">
                  <c:v>4.066997534849973</c:v>
                </c:pt>
                <c:pt idx="13">
                  <c:v>1.887623728571354</c:v>
                </c:pt>
                <c:pt idx="14">
                  <c:v>1.2838838244713178</c:v>
                </c:pt>
                <c:pt idx="15">
                  <c:v>6.330495707586792</c:v>
                </c:pt>
              </c:numCache>
            </c:numRef>
          </c:val>
          <c:smooth val="1"/>
        </c:ser>
        <c:marker val="1"/>
        <c:axId val="27560192"/>
        <c:axId val="46715137"/>
      </c:lineChart>
      <c:catAx>
        <c:axId val="27560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Pence per unit of alcohol
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15137"/>
        <c:crosses val="autoZero"/>
        <c:auto val="1"/>
        <c:lblOffset val="100"/>
        <c:tickLblSkip val="1"/>
        <c:noMultiLvlLbl val="0"/>
      </c:catAx>
      <c:valAx>
        <c:axId val="46715137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all off-trade alcohol sold 
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(L pure alcohol)
</a:t>
                </a:r>
              </a:p>
            </c:rich>
          </c:tx>
          <c:layout>
            <c:manualLayout>
              <c:xMode val="factor"/>
              <c:yMode val="factor"/>
              <c:x val="0.0092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601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545"/>
          <c:y val="0.1225"/>
          <c:w val="0.08475"/>
          <c:h val="0.262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715"/>
          <c:w val="0.916"/>
          <c:h val="0.84525"/>
        </c:manualLayout>
      </c:layout>
      <c:barChart>
        <c:barDir val="col"/>
        <c:grouping val="clustered"/>
        <c:varyColors val="0"/>
        <c:ser>
          <c:idx val="0"/>
          <c:order val="0"/>
          <c:tx>
            <c:v>Scotland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charts 2'!$B$1:$N$1</c:f>
              <c:strCache>
                <c:ptCount val="13"/>
                <c:pt idx="0">
                  <c:v>&lt;30</c:v>
                </c:pt>
                <c:pt idx="1">
                  <c:v>30-
34.9</c:v>
                </c:pt>
                <c:pt idx="2">
                  <c:v>35-
39.9</c:v>
                </c:pt>
                <c:pt idx="3">
                  <c:v>40-
44.9</c:v>
                </c:pt>
                <c:pt idx="4">
                  <c:v>45-
49.9</c:v>
                </c:pt>
                <c:pt idx="5">
                  <c:v>50-
54.9</c:v>
                </c:pt>
                <c:pt idx="6">
                  <c:v>55-
59.9</c:v>
                </c:pt>
                <c:pt idx="7">
                  <c:v>60-
64.9</c:v>
                </c:pt>
                <c:pt idx="8">
                  <c:v>65-
69.9</c:v>
                </c:pt>
                <c:pt idx="9">
                  <c:v>70-
74.9</c:v>
                </c:pt>
                <c:pt idx="10">
                  <c:v>75-
79.9</c:v>
                </c:pt>
                <c:pt idx="11">
                  <c:v>80-
84.9</c:v>
                </c:pt>
                <c:pt idx="12">
                  <c:v>≥85</c:v>
                </c:pt>
              </c:strCache>
            </c:strRef>
          </c:cat>
          <c:val>
            <c:numRef>
              <c:f>'Data for charts 2'!$B$2:$N$2</c:f>
              <c:numCache>
                <c:ptCount val="13"/>
                <c:pt idx="0">
                  <c:v>4.7831887475996595</c:v>
                </c:pt>
                <c:pt idx="1">
                  <c:v>5.318533859226336</c:v>
                </c:pt>
                <c:pt idx="2">
                  <c:v>10.594322512794937</c:v>
                </c:pt>
                <c:pt idx="3">
                  <c:v>17.838307195040734</c:v>
                </c:pt>
                <c:pt idx="4">
                  <c:v>12.91596724159058</c:v>
                </c:pt>
                <c:pt idx="5">
                  <c:v>18.102266564293487</c:v>
                </c:pt>
                <c:pt idx="6">
                  <c:v>6.282096690927156</c:v>
                </c:pt>
                <c:pt idx="7">
                  <c:v>7.100600268084564</c:v>
                </c:pt>
                <c:pt idx="8">
                  <c:v>3.4945535517550876</c:v>
                </c:pt>
                <c:pt idx="9">
                  <c:v>4.069050487209907</c:v>
                </c:pt>
                <c:pt idx="10">
                  <c:v>1.8883947733664617</c:v>
                </c:pt>
                <c:pt idx="11">
                  <c:v>1.2835988041968944</c:v>
                </c:pt>
                <c:pt idx="12">
                  <c:v>6.329119303914228</c:v>
                </c:pt>
              </c:numCache>
            </c:numRef>
          </c:val>
        </c:ser>
        <c:ser>
          <c:idx val="1"/>
          <c:order val="1"/>
          <c:tx>
            <c:v>England &amp; Wales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charts 2'!$B$1:$N$1</c:f>
              <c:strCache>
                <c:ptCount val="13"/>
                <c:pt idx="0">
                  <c:v>&lt;30</c:v>
                </c:pt>
                <c:pt idx="1">
                  <c:v>30-
34.9</c:v>
                </c:pt>
                <c:pt idx="2">
                  <c:v>35-
39.9</c:v>
                </c:pt>
                <c:pt idx="3">
                  <c:v>40-
44.9</c:v>
                </c:pt>
                <c:pt idx="4">
                  <c:v>45-
49.9</c:v>
                </c:pt>
                <c:pt idx="5">
                  <c:v>50-
54.9</c:v>
                </c:pt>
                <c:pt idx="6">
                  <c:v>55-
59.9</c:v>
                </c:pt>
                <c:pt idx="7">
                  <c:v>60-
64.9</c:v>
                </c:pt>
                <c:pt idx="8">
                  <c:v>65-
69.9</c:v>
                </c:pt>
                <c:pt idx="9">
                  <c:v>70-
74.9</c:v>
                </c:pt>
                <c:pt idx="10">
                  <c:v>75-
79.9</c:v>
                </c:pt>
                <c:pt idx="11">
                  <c:v>80-
84.9</c:v>
                </c:pt>
                <c:pt idx="12">
                  <c:v>≥85</c:v>
                </c:pt>
              </c:strCache>
            </c:strRef>
          </c:cat>
          <c:val>
            <c:numRef>
              <c:f>'Data for charts 2'!$B$3:$N$3</c:f>
              <c:numCache>
                <c:ptCount val="13"/>
                <c:pt idx="0">
                  <c:v>5.625609860306751</c:v>
                </c:pt>
                <c:pt idx="1">
                  <c:v>6.498915468290935</c:v>
                </c:pt>
                <c:pt idx="2">
                  <c:v>9.713338442352855</c:v>
                </c:pt>
                <c:pt idx="3">
                  <c:v>14.51114851249568</c:v>
                </c:pt>
                <c:pt idx="4">
                  <c:v>12.507713120178465</c:v>
                </c:pt>
                <c:pt idx="5">
                  <c:v>17.61361140023279</c:v>
                </c:pt>
                <c:pt idx="6">
                  <c:v>6.4918501807947715</c:v>
                </c:pt>
                <c:pt idx="7">
                  <c:v>7.579791621487048</c:v>
                </c:pt>
                <c:pt idx="8">
                  <c:v>4.2851692398130465</c:v>
                </c:pt>
                <c:pt idx="9">
                  <c:v>4.284067964600609</c:v>
                </c:pt>
                <c:pt idx="10">
                  <c:v>2.28213768333097</c:v>
                </c:pt>
                <c:pt idx="11">
                  <c:v>1.6531779704246332</c:v>
                </c:pt>
                <c:pt idx="12">
                  <c:v>6.953468535691442</c:v>
                </c:pt>
              </c:numCache>
            </c:numRef>
          </c:val>
        </c:ser>
        <c:axId val="17783050"/>
        <c:axId val="25829723"/>
      </c:barChart>
      <c:catAx>
        <c:axId val="17783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band (ppu)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29723"/>
        <c:crosses val="autoZero"/>
        <c:auto val="1"/>
        <c:lblOffset val="100"/>
        <c:tickLblSkip val="1"/>
        <c:noMultiLvlLbl val="0"/>
      </c:catAx>
      <c:valAx>
        <c:axId val="25829723"/>
        <c:scaling>
          <c:orientation val="minMax"/>
          <c:max val="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all off-trade alcohol (L pure alcohol)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83050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7125"/>
          <c:y val="0.11075"/>
          <c:w val="0.18125"/>
          <c:h val="0.0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7825"/>
          <c:w val="0.915"/>
          <c:h val="0.83875"/>
        </c:manualLayout>
      </c:layout>
      <c:barChart>
        <c:barDir val="col"/>
        <c:grouping val="clustered"/>
        <c:varyColors val="0"/>
        <c:ser>
          <c:idx val="0"/>
          <c:order val="0"/>
          <c:tx>
            <c:v>Scotland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charts 2'!$B$21:$N$21</c:f>
              <c:strCache>
                <c:ptCount val="13"/>
                <c:pt idx="0">
                  <c:v>&lt;30</c:v>
                </c:pt>
                <c:pt idx="1">
                  <c:v>30-
34.9</c:v>
                </c:pt>
                <c:pt idx="2">
                  <c:v>35-
39.9</c:v>
                </c:pt>
                <c:pt idx="3">
                  <c:v>40-
44.9</c:v>
                </c:pt>
                <c:pt idx="4">
                  <c:v>45-
49.9</c:v>
                </c:pt>
                <c:pt idx="5">
                  <c:v>50-
54.9</c:v>
                </c:pt>
                <c:pt idx="6">
                  <c:v>55-
59.9</c:v>
                </c:pt>
                <c:pt idx="7">
                  <c:v>60-
64.9</c:v>
                </c:pt>
                <c:pt idx="8">
                  <c:v>65-
69.9</c:v>
                </c:pt>
                <c:pt idx="9">
                  <c:v>70-
74.9</c:v>
                </c:pt>
                <c:pt idx="10">
                  <c:v>75-
79.9</c:v>
                </c:pt>
                <c:pt idx="11">
                  <c:v>80-
84.9</c:v>
                </c:pt>
                <c:pt idx="12">
                  <c:v>≥85</c:v>
                </c:pt>
              </c:strCache>
            </c:strRef>
          </c:cat>
          <c:val>
            <c:numRef>
              <c:f>'Data for charts 2'!$B$6:$N$6</c:f>
              <c:numCache>
                <c:ptCount val="13"/>
                <c:pt idx="0">
                  <c:v>0.33151853348033444</c:v>
                </c:pt>
                <c:pt idx="1">
                  <c:v>0.3686228242949934</c:v>
                </c:pt>
                <c:pt idx="2">
                  <c:v>0.7342830166219133</c:v>
                </c:pt>
                <c:pt idx="3">
                  <c:v>1.236357115123103</c:v>
                </c:pt>
                <c:pt idx="4">
                  <c:v>0.8951941360375797</c:v>
                </c:pt>
                <c:pt idx="5">
                  <c:v>1.254651902891405</c:v>
                </c:pt>
                <c:pt idx="6">
                  <c:v>0.4354065022424541</c:v>
                </c:pt>
                <c:pt idx="7">
                  <c:v>0.49213625301463565</c:v>
                </c:pt>
                <c:pt idx="8">
                  <c:v>0.24220438075493336</c:v>
                </c:pt>
                <c:pt idx="9">
                  <c:v>0.2820222494573768</c:v>
                </c:pt>
                <c:pt idx="10">
                  <c:v>0.1308829525517975</c:v>
                </c:pt>
                <c:pt idx="11">
                  <c:v>0.08896508492540922</c:v>
                </c:pt>
                <c:pt idx="12">
                  <c:v>0.43866559748633516</c:v>
                </c:pt>
              </c:numCache>
            </c:numRef>
          </c:val>
        </c:ser>
        <c:ser>
          <c:idx val="1"/>
          <c:order val="1"/>
          <c:tx>
            <c:v>England &amp; Wales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charts 2'!$B$21:$N$21</c:f>
              <c:strCache>
                <c:ptCount val="13"/>
                <c:pt idx="0">
                  <c:v>&lt;30</c:v>
                </c:pt>
                <c:pt idx="1">
                  <c:v>30-
34.9</c:v>
                </c:pt>
                <c:pt idx="2">
                  <c:v>35-
39.9</c:v>
                </c:pt>
                <c:pt idx="3">
                  <c:v>40-
44.9</c:v>
                </c:pt>
                <c:pt idx="4">
                  <c:v>45-
49.9</c:v>
                </c:pt>
                <c:pt idx="5">
                  <c:v>50-
54.9</c:v>
                </c:pt>
                <c:pt idx="6">
                  <c:v>55-
59.9</c:v>
                </c:pt>
                <c:pt idx="7">
                  <c:v>60-
64.9</c:v>
                </c:pt>
                <c:pt idx="8">
                  <c:v>65-
69.9</c:v>
                </c:pt>
                <c:pt idx="9">
                  <c:v>70-
74.9</c:v>
                </c:pt>
                <c:pt idx="10">
                  <c:v>75-
79.9</c:v>
                </c:pt>
                <c:pt idx="11">
                  <c:v>80-
84.9</c:v>
                </c:pt>
                <c:pt idx="12">
                  <c:v>≥85</c:v>
                </c:pt>
              </c:strCache>
            </c:strRef>
          </c:cat>
          <c:val>
            <c:numRef>
              <c:f>'Data for charts 2'!$B$7:$N$7</c:f>
              <c:numCache>
                <c:ptCount val="13"/>
                <c:pt idx="0">
                  <c:v>0.3185578294877894</c:v>
                </c:pt>
                <c:pt idx="1">
                  <c:v>0.36800995038971535</c:v>
                </c:pt>
                <c:pt idx="2">
                  <c:v>0.5500310345210303</c:v>
                </c:pt>
                <c:pt idx="3">
                  <c:v>0.8217135720932356</c:v>
                </c:pt>
                <c:pt idx="4">
                  <c:v>0.7082663110951559</c:v>
                </c:pt>
                <c:pt idx="5">
                  <c:v>0.9973947636663146</c:v>
                </c:pt>
                <c:pt idx="6">
                  <c:v>0.3676098688509357</c:v>
                </c:pt>
                <c:pt idx="7">
                  <c:v>0.42921603645990897</c:v>
                </c:pt>
                <c:pt idx="8">
                  <c:v>0.2426535515117023</c:v>
                </c:pt>
                <c:pt idx="9">
                  <c:v>0.24259119030108614</c:v>
                </c:pt>
                <c:pt idx="10">
                  <c:v>0.1292291582684628</c:v>
                </c:pt>
                <c:pt idx="11">
                  <c:v>0.09361345686826282</c:v>
                </c:pt>
                <c:pt idx="12">
                  <c:v>0.39374963766518994</c:v>
                </c:pt>
              </c:numCache>
            </c:numRef>
          </c:val>
        </c:ser>
        <c:axId val="31140916"/>
        <c:axId val="11832789"/>
      </c:barChart>
      <c:catAx>
        <c:axId val="31140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band (ppu)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32789"/>
        <c:crosses val="autoZero"/>
        <c:auto val="1"/>
        <c:lblOffset val="100"/>
        <c:tickLblSkip val="1"/>
        <c:noMultiLvlLbl val="0"/>
      </c:catAx>
      <c:valAx>
        <c:axId val="11832789"/>
        <c:scaling>
          <c:orientation val="minMax"/>
          <c:max val="1.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 per adult (off-trade)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40916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1295"/>
          <c:w val="0.18125"/>
          <c:h val="0.0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915"/>
          <c:w val="0.91875"/>
          <c:h val="0.829"/>
        </c:manualLayout>
      </c:layout>
      <c:barChart>
        <c:barDir val="col"/>
        <c:grouping val="clustered"/>
        <c:varyColors val="0"/>
        <c:ser>
          <c:idx val="0"/>
          <c:order val="0"/>
          <c:tx>
            <c:v>Scotland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charts 2'!$B$1:$N$1</c:f>
              <c:strCache>
                <c:ptCount val="13"/>
                <c:pt idx="0">
                  <c:v>&lt;30</c:v>
                </c:pt>
                <c:pt idx="1">
                  <c:v>30-
34.9</c:v>
                </c:pt>
                <c:pt idx="2">
                  <c:v>35-
39.9</c:v>
                </c:pt>
                <c:pt idx="3">
                  <c:v>40-
44.9</c:v>
                </c:pt>
                <c:pt idx="4">
                  <c:v>45-
49.9</c:v>
                </c:pt>
                <c:pt idx="5">
                  <c:v>50-
54.9</c:v>
                </c:pt>
                <c:pt idx="6">
                  <c:v>55-
59.9</c:v>
                </c:pt>
                <c:pt idx="7">
                  <c:v>60-
64.9</c:v>
                </c:pt>
                <c:pt idx="8">
                  <c:v>65-
69.9</c:v>
                </c:pt>
                <c:pt idx="9">
                  <c:v>70-
74.9</c:v>
                </c:pt>
                <c:pt idx="10">
                  <c:v>75-
79.9</c:v>
                </c:pt>
                <c:pt idx="11">
                  <c:v>80-
84.9</c:v>
                </c:pt>
                <c:pt idx="12">
                  <c:v>≥85</c:v>
                </c:pt>
              </c:strCache>
            </c:strRef>
          </c:cat>
          <c:val>
            <c:numRef>
              <c:f>'Data for charts 2'!$B$10:$N$10</c:f>
              <c:numCache>
                <c:ptCount val="13"/>
                <c:pt idx="0">
                  <c:v>0.012441163323198985</c:v>
                </c:pt>
                <c:pt idx="1">
                  <c:v>0.014310889812403239</c:v>
                </c:pt>
                <c:pt idx="2">
                  <c:v>0.26195294926534574</c:v>
                </c:pt>
                <c:pt idx="3">
                  <c:v>0.6515358759021489</c:v>
                </c:pt>
                <c:pt idx="4">
                  <c:v>0.47294905910187973</c:v>
                </c:pt>
                <c:pt idx="5">
                  <c:v>0.33222499954043483</c:v>
                </c:pt>
                <c:pt idx="6">
                  <c:v>0.11696051976152824</c:v>
                </c:pt>
                <c:pt idx="7">
                  <c:v>0.11007761047611403</c:v>
                </c:pt>
                <c:pt idx="8">
                  <c:v>0.0550710342100343</c:v>
                </c:pt>
                <c:pt idx="9">
                  <c:v>0.05736719013759607</c:v>
                </c:pt>
                <c:pt idx="10">
                  <c:v>0.03463357408572303</c:v>
                </c:pt>
                <c:pt idx="11">
                  <c:v>0.02168836300181719</c:v>
                </c:pt>
                <c:pt idx="12">
                  <c:v>0.14239322730902376</c:v>
                </c:pt>
              </c:numCache>
            </c:numRef>
          </c:val>
        </c:ser>
        <c:ser>
          <c:idx val="1"/>
          <c:order val="1"/>
          <c:tx>
            <c:v>England &amp; Wales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charts 2'!$B$1:$N$1</c:f>
              <c:strCache>
                <c:ptCount val="13"/>
                <c:pt idx="0">
                  <c:v>&lt;30</c:v>
                </c:pt>
                <c:pt idx="1">
                  <c:v>30-
34.9</c:v>
                </c:pt>
                <c:pt idx="2">
                  <c:v>35-
39.9</c:v>
                </c:pt>
                <c:pt idx="3">
                  <c:v>40-
44.9</c:v>
                </c:pt>
                <c:pt idx="4">
                  <c:v>45-
49.9</c:v>
                </c:pt>
                <c:pt idx="5">
                  <c:v>50-
54.9</c:v>
                </c:pt>
                <c:pt idx="6">
                  <c:v>55-
59.9</c:v>
                </c:pt>
                <c:pt idx="7">
                  <c:v>60-
64.9</c:v>
                </c:pt>
                <c:pt idx="8">
                  <c:v>65-
69.9</c:v>
                </c:pt>
                <c:pt idx="9">
                  <c:v>70-
74.9</c:v>
                </c:pt>
                <c:pt idx="10">
                  <c:v>75-
79.9</c:v>
                </c:pt>
                <c:pt idx="11">
                  <c:v>80-
84.9</c:v>
                </c:pt>
                <c:pt idx="12">
                  <c:v>≥85</c:v>
                </c:pt>
              </c:strCache>
            </c:strRef>
          </c:cat>
          <c:val>
            <c:numRef>
              <c:f>'Data for charts 2'!$B$11:$N$11</c:f>
              <c:numCache>
                <c:ptCount val="13"/>
                <c:pt idx="0">
                  <c:v>0.014105012195773767</c:v>
                </c:pt>
                <c:pt idx="1">
                  <c:v>0.01030607132649275</c:v>
                </c:pt>
                <c:pt idx="2">
                  <c:v>0.18260333931510192</c:v>
                </c:pt>
                <c:pt idx="3">
                  <c:v>0.3109524229443513</c:v>
                </c:pt>
                <c:pt idx="4">
                  <c:v>0.26283354779265117</c:v>
                </c:pt>
                <c:pt idx="5">
                  <c:v>0.21151867617458203</c:v>
                </c:pt>
                <c:pt idx="6">
                  <c:v>0.08167285201949186</c:v>
                </c:pt>
                <c:pt idx="7">
                  <c:v>0.08797729663923508</c:v>
                </c:pt>
                <c:pt idx="8">
                  <c:v>0.04361568301584244</c:v>
                </c:pt>
                <c:pt idx="9">
                  <c:v>0.042588841449104055</c:v>
                </c:pt>
                <c:pt idx="10">
                  <c:v>0.028702195584384086</c:v>
                </c:pt>
                <c:pt idx="11">
                  <c:v>0.017962744237947182</c:v>
                </c:pt>
                <c:pt idx="12">
                  <c:v>0.09931784127763744</c:v>
                </c:pt>
              </c:numCache>
            </c:numRef>
          </c:val>
        </c:ser>
        <c:axId val="39386238"/>
        <c:axId val="18931823"/>
      </c:barChart>
      <c:catAx>
        <c:axId val="39386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band (ppu)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31823"/>
        <c:crosses val="autoZero"/>
        <c:auto val="1"/>
        <c:lblOffset val="100"/>
        <c:tickLblSkip val="1"/>
        <c:noMultiLvlLbl val="0"/>
      </c:catAx>
      <c:valAx>
        <c:axId val="18931823"/>
        <c:scaling>
          <c:orientation val="minMax"/>
          <c:max val="1.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 per adult (off-trade)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86238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475"/>
          <c:y val="0.143"/>
          <c:w val="0.1977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Numbers above the bars indicate cumulative percentages.</a:t>
            </a:r>
          </a:p>
        </c:rich>
      </c:tx>
      <c:layout>
        <c:manualLayout>
          <c:xMode val="factor"/>
          <c:yMode val="factor"/>
          <c:x val="0.0155"/>
          <c:y val="0.09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665"/>
          <c:w val="0.9457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11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charts'!$B$3:$N$3</c:f>
              <c:strCache>
                <c:ptCount val="13"/>
                <c:pt idx="0">
                  <c:v>&lt;30</c:v>
                </c:pt>
                <c:pt idx="1">
                  <c:v>30-
34.9</c:v>
                </c:pt>
                <c:pt idx="2">
                  <c:v>35-
39.9</c:v>
                </c:pt>
                <c:pt idx="3">
                  <c:v>40-
44.9</c:v>
                </c:pt>
                <c:pt idx="4">
                  <c:v>45-
49.9</c:v>
                </c:pt>
                <c:pt idx="5">
                  <c:v>50-
54.9</c:v>
                </c:pt>
                <c:pt idx="6">
                  <c:v>55-
59.9</c:v>
                </c:pt>
                <c:pt idx="7">
                  <c:v>60-
64.9</c:v>
                </c:pt>
                <c:pt idx="8">
                  <c:v>65-
69.9</c:v>
                </c:pt>
                <c:pt idx="9">
                  <c:v>70-
74.9</c:v>
                </c:pt>
                <c:pt idx="10">
                  <c:v>75-
79.9</c:v>
                </c:pt>
                <c:pt idx="11">
                  <c:v>80-
84.9</c:v>
                </c:pt>
                <c:pt idx="12">
                  <c:v>≥85</c:v>
                </c:pt>
              </c:strCache>
            </c:strRef>
          </c:cat>
          <c:val>
            <c:numRef>
              <c:f>'Data for charts'!$B$24:$N$24</c:f>
              <c:numCache>
                <c:ptCount val="13"/>
                <c:pt idx="0">
                  <c:v>0.550361059319549</c:v>
                </c:pt>
                <c:pt idx="1">
                  <c:v>0.6311619178170007</c:v>
                </c:pt>
                <c:pt idx="2">
                  <c:v>11.445226285824072</c:v>
                </c:pt>
                <c:pt idx="3">
                  <c:v>28.441461040308763</c:v>
                </c:pt>
                <c:pt idx="4">
                  <c:v>20.662681183043436</c:v>
                </c:pt>
                <c:pt idx="5">
                  <c:v>14.507007929908644</c:v>
                </c:pt>
                <c:pt idx="6">
                  <c:v>5.115414530367687</c:v>
                </c:pt>
                <c:pt idx="7">
                  <c:v>4.8207771760588365</c:v>
                </c:pt>
                <c:pt idx="8">
                  <c:v>2.4045350708745645</c:v>
                </c:pt>
                <c:pt idx="9">
                  <c:v>2.5130749981030416</c:v>
                </c:pt>
                <c:pt idx="10">
                  <c:v>1.5354763242422562</c:v>
                </c:pt>
                <c:pt idx="11">
                  <c:v>0.9477070867467626</c:v>
                </c:pt>
                <c:pt idx="12">
                  <c:v>6.425115397385375</c:v>
                </c:pt>
              </c:numCache>
            </c:numRef>
          </c:val>
        </c:ser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charts'!$B$3:$N$3</c:f>
              <c:strCache>
                <c:ptCount val="13"/>
                <c:pt idx="0">
                  <c:v>&lt;30</c:v>
                </c:pt>
                <c:pt idx="1">
                  <c:v>30-
34.9</c:v>
                </c:pt>
                <c:pt idx="2">
                  <c:v>35-
39.9</c:v>
                </c:pt>
                <c:pt idx="3">
                  <c:v>40-
44.9</c:v>
                </c:pt>
                <c:pt idx="4">
                  <c:v>45-
49.9</c:v>
                </c:pt>
                <c:pt idx="5">
                  <c:v>50-
54.9</c:v>
                </c:pt>
                <c:pt idx="6">
                  <c:v>55-
59.9</c:v>
                </c:pt>
                <c:pt idx="7">
                  <c:v>60-
64.9</c:v>
                </c:pt>
                <c:pt idx="8">
                  <c:v>65-
69.9</c:v>
                </c:pt>
                <c:pt idx="9">
                  <c:v>70-
74.9</c:v>
                </c:pt>
                <c:pt idx="10">
                  <c:v>75-
79.9</c:v>
                </c:pt>
                <c:pt idx="11">
                  <c:v>80-
84.9</c:v>
                </c:pt>
                <c:pt idx="12">
                  <c:v>≥85</c:v>
                </c:pt>
              </c:strCache>
            </c:strRef>
          </c:cat>
          <c:val>
            <c:numRef>
              <c:f>'Data for charts'!$B$27:$N$27</c:f>
              <c:numCache>
                <c:ptCount val="13"/>
                <c:pt idx="0">
                  <c:v>0.550361059319549</c:v>
                </c:pt>
                <c:pt idx="1">
                  <c:v>1</c:v>
                </c:pt>
                <c:pt idx="2">
                  <c:v>13</c:v>
                </c:pt>
                <c:pt idx="3">
                  <c:v>41</c:v>
                </c:pt>
                <c:pt idx="4">
                  <c:v>62</c:v>
                </c:pt>
                <c:pt idx="5">
                  <c:v>76</c:v>
                </c:pt>
                <c:pt idx="6">
                  <c:v>81</c:v>
                </c:pt>
                <c:pt idx="7">
                  <c:v>86</c:v>
                </c:pt>
                <c:pt idx="8">
                  <c:v>89</c:v>
                </c:pt>
                <c:pt idx="9">
                  <c:v>91</c:v>
                </c:pt>
                <c:pt idx="10">
                  <c:v>93</c:v>
                </c:pt>
                <c:pt idx="11">
                  <c:v>94</c:v>
                </c:pt>
                <c:pt idx="12">
                  <c:v>100</c:v>
                </c:pt>
              </c:numCache>
            </c:numRef>
          </c:val>
        </c:ser>
        <c:overlap val="100"/>
        <c:axId val="54692144"/>
        <c:axId val="22467249"/>
      </c:barChart>
      <c:catAx>
        <c:axId val="54692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band (ppu)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67249"/>
        <c:crosses val="autoZero"/>
        <c:auto val="1"/>
        <c:lblOffset val="100"/>
        <c:tickLblSkip val="1"/>
        <c:noMultiLvlLbl val="0"/>
      </c:catAx>
      <c:valAx>
        <c:axId val="22467249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all off-trade spirits (L pure alcohol)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92144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Numbers above the bars indicate cumulative percentages.</a:t>
            </a:r>
          </a:p>
        </c:rich>
      </c:tx>
      <c:layout>
        <c:manualLayout>
          <c:xMode val="factor"/>
          <c:yMode val="factor"/>
          <c:x val="0.2285"/>
          <c:y val="0.09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665"/>
          <c:w val="0.9457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charts'!$B$3:$N$3</c:f>
              <c:strCache>
                <c:ptCount val="13"/>
                <c:pt idx="0">
                  <c:v>&lt;30</c:v>
                </c:pt>
                <c:pt idx="1">
                  <c:v>30-
34.9</c:v>
                </c:pt>
                <c:pt idx="2">
                  <c:v>35-
39.9</c:v>
                </c:pt>
                <c:pt idx="3">
                  <c:v>40-
44.9</c:v>
                </c:pt>
                <c:pt idx="4">
                  <c:v>45-
49.9</c:v>
                </c:pt>
                <c:pt idx="5">
                  <c:v>50-
54.9</c:v>
                </c:pt>
                <c:pt idx="6">
                  <c:v>55-
59.9</c:v>
                </c:pt>
                <c:pt idx="7">
                  <c:v>60-
64.9</c:v>
                </c:pt>
                <c:pt idx="8">
                  <c:v>65-
69.9</c:v>
                </c:pt>
                <c:pt idx="9">
                  <c:v>70-
74.9</c:v>
                </c:pt>
                <c:pt idx="10">
                  <c:v>75-
79.9</c:v>
                </c:pt>
                <c:pt idx="11">
                  <c:v>80-
84.9</c:v>
                </c:pt>
                <c:pt idx="12">
                  <c:v>≥85</c:v>
                </c:pt>
              </c:strCache>
            </c:strRef>
          </c:cat>
          <c:val>
            <c:numRef>
              <c:f>'Data for charts'!$B$38:$N$38</c:f>
              <c:numCache>
                <c:ptCount val="13"/>
                <c:pt idx="0">
                  <c:v>0.01746262474047955</c:v>
                </c:pt>
                <c:pt idx="1">
                  <c:v>0.23447067392032084</c:v>
                </c:pt>
                <c:pt idx="2">
                  <c:v>6.764130857214888</c:v>
                </c:pt>
                <c:pt idx="3">
                  <c:v>43.138856783210244</c:v>
                </c:pt>
                <c:pt idx="4">
                  <c:v>22.686256930094615</c:v>
                </c:pt>
                <c:pt idx="5">
                  <c:v>15.853101726687049</c:v>
                </c:pt>
                <c:pt idx="6">
                  <c:v>3.9953147937592783</c:v>
                </c:pt>
                <c:pt idx="7">
                  <c:v>3.9445316936438592</c:v>
                </c:pt>
                <c:pt idx="8">
                  <c:v>1.4755575538208994</c:v>
                </c:pt>
                <c:pt idx="9">
                  <c:v>0.7814188674731705</c:v>
                </c:pt>
                <c:pt idx="10">
                  <c:v>0.37364812017467125</c:v>
                </c:pt>
                <c:pt idx="11">
                  <c:v>0.05960912239440804</c:v>
                </c:pt>
                <c:pt idx="12">
                  <c:v>0.6756402528660911</c:v>
                </c:pt>
              </c:numCache>
            </c:numRef>
          </c:val>
        </c:ser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charts'!$B$3:$N$3</c:f>
              <c:strCache>
                <c:ptCount val="13"/>
                <c:pt idx="0">
                  <c:v>&lt;30</c:v>
                </c:pt>
                <c:pt idx="1">
                  <c:v>30-
34.9</c:v>
                </c:pt>
                <c:pt idx="2">
                  <c:v>35-
39.9</c:v>
                </c:pt>
                <c:pt idx="3">
                  <c:v>40-
44.9</c:v>
                </c:pt>
                <c:pt idx="4">
                  <c:v>45-
49.9</c:v>
                </c:pt>
                <c:pt idx="5">
                  <c:v>50-
54.9</c:v>
                </c:pt>
                <c:pt idx="6">
                  <c:v>55-
59.9</c:v>
                </c:pt>
                <c:pt idx="7">
                  <c:v>60-
64.9</c:v>
                </c:pt>
                <c:pt idx="8">
                  <c:v>65-
69.9</c:v>
                </c:pt>
                <c:pt idx="9">
                  <c:v>70-
74.9</c:v>
                </c:pt>
                <c:pt idx="10">
                  <c:v>75-
79.9</c:v>
                </c:pt>
                <c:pt idx="11">
                  <c:v>80-
84.9</c:v>
                </c:pt>
                <c:pt idx="12">
                  <c:v>≥85</c:v>
                </c:pt>
              </c:strCache>
            </c:strRef>
          </c:cat>
          <c:val>
            <c:numRef>
              <c:f>'Data for charts'!$B$41:$N$41</c:f>
              <c:numCache>
                <c:ptCount val="13"/>
                <c:pt idx="0">
                  <c:v>0.01746262474047955</c:v>
                </c:pt>
                <c:pt idx="1">
                  <c:v>0.2519332986608004</c:v>
                </c:pt>
                <c:pt idx="2">
                  <c:v>7</c:v>
                </c:pt>
                <c:pt idx="3">
                  <c:v>50</c:v>
                </c:pt>
                <c:pt idx="4">
                  <c:v>73</c:v>
                </c:pt>
                <c:pt idx="5">
                  <c:v>89</c:v>
                </c:pt>
                <c:pt idx="6">
                  <c:v>93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100</c:v>
                </c:pt>
              </c:numCache>
            </c:numRef>
          </c:val>
        </c:ser>
        <c:overlap val="100"/>
        <c:axId val="878650"/>
        <c:axId val="7907851"/>
      </c:barChart>
      <c:catAx>
        <c:axId val="878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band (ppu)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07851"/>
        <c:crosses val="autoZero"/>
        <c:auto val="1"/>
        <c:lblOffset val="100"/>
        <c:tickLblSkip val="1"/>
        <c:noMultiLvlLbl val="0"/>
      </c:catAx>
      <c:valAx>
        <c:axId val="7907851"/>
        <c:scaling>
          <c:orientation val="minMax"/>
          <c:max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all off-trade vodka (L pure alcohol)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8650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Numbers above the bars indicate cumulative percentages.</a:t>
            </a:r>
          </a:p>
        </c:rich>
      </c:tx>
      <c:layout>
        <c:manualLayout>
          <c:xMode val="factor"/>
          <c:yMode val="factor"/>
          <c:x val="0.028"/>
          <c:y val="0.09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665"/>
          <c:w val="0.9457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11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charts'!$B$3:$N$3</c:f>
              <c:strCache>
                <c:ptCount val="13"/>
                <c:pt idx="0">
                  <c:v>&lt;30</c:v>
                </c:pt>
                <c:pt idx="1">
                  <c:v>30-
34.9</c:v>
                </c:pt>
                <c:pt idx="2">
                  <c:v>35-
39.9</c:v>
                </c:pt>
                <c:pt idx="3">
                  <c:v>40-
44.9</c:v>
                </c:pt>
                <c:pt idx="4">
                  <c:v>45-
49.9</c:v>
                </c:pt>
                <c:pt idx="5">
                  <c:v>50-
54.9</c:v>
                </c:pt>
                <c:pt idx="6">
                  <c:v>55-
59.9</c:v>
                </c:pt>
                <c:pt idx="7">
                  <c:v>60-
64.9</c:v>
                </c:pt>
                <c:pt idx="8">
                  <c:v>65-
69.9</c:v>
                </c:pt>
                <c:pt idx="9">
                  <c:v>70-
74.9</c:v>
                </c:pt>
                <c:pt idx="10">
                  <c:v>75-
79.9</c:v>
                </c:pt>
                <c:pt idx="11">
                  <c:v>80-
84.9</c:v>
                </c:pt>
                <c:pt idx="12">
                  <c:v>≥85</c:v>
                </c:pt>
              </c:strCache>
            </c:strRef>
          </c:cat>
          <c:val>
            <c:numRef>
              <c:f>'Data for charts'!$B$52:$N$52</c:f>
              <c:numCache>
                <c:ptCount val="13"/>
                <c:pt idx="0">
                  <c:v>0.141466688521492</c:v>
                </c:pt>
                <c:pt idx="1">
                  <c:v>0.06013529505084237</c:v>
                </c:pt>
                <c:pt idx="2">
                  <c:v>18.619557669712968</c:v>
                </c:pt>
                <c:pt idx="3">
                  <c:v>16.235696937813017</c:v>
                </c:pt>
                <c:pt idx="4">
                  <c:v>23.327182936795747</c:v>
                </c:pt>
                <c:pt idx="5">
                  <c:v>11.162150365551584</c:v>
                </c:pt>
                <c:pt idx="6">
                  <c:v>4.390957573341751</c:v>
                </c:pt>
                <c:pt idx="7">
                  <c:v>4.6322687163449086</c:v>
                </c:pt>
                <c:pt idx="8">
                  <c:v>2.2542689618550074</c:v>
                </c:pt>
                <c:pt idx="9">
                  <c:v>3.5292141789160603</c:v>
                </c:pt>
                <c:pt idx="10">
                  <c:v>2.318162841459467</c:v>
                </c:pt>
                <c:pt idx="11">
                  <c:v>1.0598838035934577</c:v>
                </c:pt>
                <c:pt idx="12">
                  <c:v>12.26905403104369</c:v>
                </c:pt>
              </c:numCache>
            </c:numRef>
          </c:val>
        </c:ser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charts'!$B$3:$N$3</c:f>
              <c:strCache>
                <c:ptCount val="13"/>
                <c:pt idx="0">
                  <c:v>&lt;30</c:v>
                </c:pt>
                <c:pt idx="1">
                  <c:v>30-
34.9</c:v>
                </c:pt>
                <c:pt idx="2">
                  <c:v>35-
39.9</c:v>
                </c:pt>
                <c:pt idx="3">
                  <c:v>40-
44.9</c:v>
                </c:pt>
                <c:pt idx="4">
                  <c:v>45-
49.9</c:v>
                </c:pt>
                <c:pt idx="5">
                  <c:v>50-
54.9</c:v>
                </c:pt>
                <c:pt idx="6">
                  <c:v>55-
59.9</c:v>
                </c:pt>
                <c:pt idx="7">
                  <c:v>60-
64.9</c:v>
                </c:pt>
                <c:pt idx="8">
                  <c:v>65-
69.9</c:v>
                </c:pt>
                <c:pt idx="9">
                  <c:v>70-
74.9</c:v>
                </c:pt>
                <c:pt idx="10">
                  <c:v>75-
79.9</c:v>
                </c:pt>
                <c:pt idx="11">
                  <c:v>80-
84.9</c:v>
                </c:pt>
                <c:pt idx="12">
                  <c:v>≥85</c:v>
                </c:pt>
              </c:strCache>
            </c:strRef>
          </c:cat>
          <c:val>
            <c:numRef>
              <c:f>'Data for charts'!$B$55:$N$55</c:f>
              <c:numCache>
                <c:ptCount val="13"/>
                <c:pt idx="0">
                  <c:v>0.141466688521492</c:v>
                </c:pt>
                <c:pt idx="1">
                  <c:v>0.20160198357233436</c:v>
                </c:pt>
                <c:pt idx="2">
                  <c:v>19</c:v>
                </c:pt>
                <c:pt idx="3">
                  <c:v>35</c:v>
                </c:pt>
                <c:pt idx="4">
                  <c:v>58</c:v>
                </c:pt>
                <c:pt idx="5">
                  <c:v>70</c:v>
                </c:pt>
                <c:pt idx="6">
                  <c:v>74</c:v>
                </c:pt>
                <c:pt idx="7">
                  <c:v>79</c:v>
                </c:pt>
                <c:pt idx="8">
                  <c:v>81</c:v>
                </c:pt>
                <c:pt idx="9">
                  <c:v>84</c:v>
                </c:pt>
                <c:pt idx="10">
                  <c:v>87</c:v>
                </c:pt>
                <c:pt idx="11">
                  <c:v>88</c:v>
                </c:pt>
                <c:pt idx="12">
                  <c:v>100</c:v>
                </c:pt>
              </c:numCache>
            </c:numRef>
          </c:val>
        </c:ser>
        <c:overlap val="100"/>
        <c:axId val="4061796"/>
        <c:axId val="36556165"/>
      </c:barChart>
      <c:catAx>
        <c:axId val="4061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band (ppu)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56165"/>
        <c:crosses val="autoZero"/>
        <c:auto val="1"/>
        <c:lblOffset val="100"/>
        <c:tickLblSkip val="1"/>
        <c:noMultiLvlLbl val="0"/>
      </c:catAx>
      <c:valAx>
        <c:axId val="36556165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all off-trade whisky (L pure alcohol)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1796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Numbers above the bars indicate cumulative percentages.</a:t>
            </a:r>
          </a:p>
        </c:rich>
      </c:tx>
      <c:layout>
        <c:manualLayout>
          <c:xMode val="factor"/>
          <c:yMode val="factor"/>
          <c:x val="0.003"/>
          <c:y val="0.09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665"/>
          <c:w val="0.9457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11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charts'!$B$3:$N$3</c:f>
              <c:strCache>
                <c:ptCount val="13"/>
                <c:pt idx="0">
                  <c:v>&lt;30</c:v>
                </c:pt>
                <c:pt idx="1">
                  <c:v>30-
34.9</c:v>
                </c:pt>
                <c:pt idx="2">
                  <c:v>35-
39.9</c:v>
                </c:pt>
                <c:pt idx="3">
                  <c:v>40-
44.9</c:v>
                </c:pt>
                <c:pt idx="4">
                  <c:v>45-
49.9</c:v>
                </c:pt>
                <c:pt idx="5">
                  <c:v>50-
54.9</c:v>
                </c:pt>
                <c:pt idx="6">
                  <c:v>55-
59.9</c:v>
                </c:pt>
                <c:pt idx="7">
                  <c:v>60-
64.9</c:v>
                </c:pt>
                <c:pt idx="8">
                  <c:v>65-
69.9</c:v>
                </c:pt>
                <c:pt idx="9">
                  <c:v>70-
74.9</c:v>
                </c:pt>
                <c:pt idx="10">
                  <c:v>75-
79.9</c:v>
                </c:pt>
                <c:pt idx="11">
                  <c:v>80-
84.9</c:v>
                </c:pt>
                <c:pt idx="12">
                  <c:v>≥85</c:v>
                </c:pt>
              </c:strCache>
            </c:strRef>
          </c:cat>
          <c:val>
            <c:numRef>
              <c:f>'Data for charts'!$B$66:$N$66</c:f>
              <c:numCache>
                <c:ptCount val="13"/>
                <c:pt idx="0">
                  <c:v>1.8203538242910662</c:v>
                </c:pt>
                <c:pt idx="1">
                  <c:v>1.2713110899010087</c:v>
                </c:pt>
                <c:pt idx="2">
                  <c:v>4.791650961750865</c:v>
                </c:pt>
                <c:pt idx="3">
                  <c:v>13.332296962542085</c:v>
                </c:pt>
                <c:pt idx="4">
                  <c:v>7.796648303429844</c:v>
                </c:pt>
                <c:pt idx="5">
                  <c:v>27.98904320037911</c:v>
                </c:pt>
                <c:pt idx="6">
                  <c:v>7.313985998429784</c:v>
                </c:pt>
                <c:pt idx="7">
                  <c:v>11.756054941937606</c:v>
                </c:pt>
                <c:pt idx="8">
                  <c:v>4.695641602999475</c:v>
                </c:pt>
                <c:pt idx="9">
                  <c:v>7.361194921321049</c:v>
                </c:pt>
                <c:pt idx="10">
                  <c:v>1.9290534868441962</c:v>
                </c:pt>
                <c:pt idx="11">
                  <c:v>1.567122095634906</c:v>
                </c:pt>
                <c:pt idx="12">
                  <c:v>8.37564261053902</c:v>
                </c:pt>
              </c:numCache>
            </c:numRef>
          </c:val>
        </c:ser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charts'!$B$3:$N$3</c:f>
              <c:strCache>
                <c:ptCount val="13"/>
                <c:pt idx="0">
                  <c:v>&lt;30</c:v>
                </c:pt>
                <c:pt idx="1">
                  <c:v>30-
34.9</c:v>
                </c:pt>
                <c:pt idx="2">
                  <c:v>35-
39.9</c:v>
                </c:pt>
                <c:pt idx="3">
                  <c:v>40-
44.9</c:v>
                </c:pt>
                <c:pt idx="4">
                  <c:v>45-
49.9</c:v>
                </c:pt>
                <c:pt idx="5">
                  <c:v>50-
54.9</c:v>
                </c:pt>
                <c:pt idx="6">
                  <c:v>55-
59.9</c:v>
                </c:pt>
                <c:pt idx="7">
                  <c:v>60-
64.9</c:v>
                </c:pt>
                <c:pt idx="8">
                  <c:v>65-
69.9</c:v>
                </c:pt>
                <c:pt idx="9">
                  <c:v>70-
74.9</c:v>
                </c:pt>
                <c:pt idx="10">
                  <c:v>75-
79.9</c:v>
                </c:pt>
                <c:pt idx="11">
                  <c:v>80-
84.9</c:v>
                </c:pt>
                <c:pt idx="12">
                  <c:v>≥85</c:v>
                </c:pt>
              </c:strCache>
            </c:strRef>
          </c:cat>
          <c:val>
            <c:numRef>
              <c:f>'Data for charts'!$B$69:$N$69</c:f>
              <c:numCache>
                <c:ptCount val="13"/>
                <c:pt idx="0">
                  <c:v>2</c:v>
                </c:pt>
                <c:pt idx="1">
                  <c:v>3</c:v>
                </c:pt>
                <c:pt idx="2">
                  <c:v>8</c:v>
                </c:pt>
                <c:pt idx="3">
                  <c:v>21</c:v>
                </c:pt>
                <c:pt idx="4">
                  <c:v>29</c:v>
                </c:pt>
                <c:pt idx="5">
                  <c:v>57</c:v>
                </c:pt>
                <c:pt idx="6">
                  <c:v>64</c:v>
                </c:pt>
                <c:pt idx="7">
                  <c:v>76</c:v>
                </c:pt>
                <c:pt idx="8">
                  <c:v>81</c:v>
                </c:pt>
                <c:pt idx="9">
                  <c:v>88</c:v>
                </c:pt>
                <c:pt idx="10">
                  <c:v>90</c:v>
                </c:pt>
                <c:pt idx="11">
                  <c:v>92</c:v>
                </c:pt>
                <c:pt idx="12">
                  <c:v>100</c:v>
                </c:pt>
              </c:numCache>
            </c:numRef>
          </c:val>
        </c:ser>
        <c:overlap val="100"/>
        <c:axId val="60570030"/>
        <c:axId val="8259359"/>
      </c:barChart>
      <c:catAx>
        <c:axId val="60570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band (ppu)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59359"/>
        <c:crosses val="autoZero"/>
        <c:auto val="1"/>
        <c:lblOffset val="100"/>
        <c:tickLblSkip val="1"/>
        <c:noMultiLvlLbl val="0"/>
      </c:catAx>
      <c:valAx>
        <c:axId val="8259359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all off-trade wine (L pure alcohol)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70030"/>
        <c:crossesAt val="1"/>
        <c:crossBetween val="between"/>
        <c:dispUnits/>
        <c:majorUnit val="5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Numbers above the bars indicate cumulative percentages.</a:t>
            </a:r>
          </a:p>
        </c:rich>
      </c:tx>
      <c:layout>
        <c:manualLayout>
          <c:xMode val="factor"/>
          <c:yMode val="factor"/>
          <c:x val="0.03"/>
          <c:y val="0.09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665"/>
          <c:w val="0.9457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charts'!$B$3:$N$3</c:f>
              <c:strCache>
                <c:ptCount val="13"/>
                <c:pt idx="0">
                  <c:v>&lt;30</c:v>
                </c:pt>
                <c:pt idx="1">
                  <c:v>30-
34.9</c:v>
                </c:pt>
                <c:pt idx="2">
                  <c:v>35-
39.9</c:v>
                </c:pt>
                <c:pt idx="3">
                  <c:v>40-
44.9</c:v>
                </c:pt>
                <c:pt idx="4">
                  <c:v>45-
49.9</c:v>
                </c:pt>
                <c:pt idx="5">
                  <c:v>50-
54.9</c:v>
                </c:pt>
                <c:pt idx="6">
                  <c:v>55-
59.9</c:v>
                </c:pt>
                <c:pt idx="7">
                  <c:v>60-
64.9</c:v>
                </c:pt>
                <c:pt idx="8">
                  <c:v>65-
69.9</c:v>
                </c:pt>
                <c:pt idx="9">
                  <c:v>70-
74.9</c:v>
                </c:pt>
                <c:pt idx="10">
                  <c:v>75-
79.9</c:v>
                </c:pt>
                <c:pt idx="11">
                  <c:v>80-
84.9</c:v>
                </c:pt>
                <c:pt idx="12">
                  <c:v>≥85</c:v>
                </c:pt>
              </c:strCache>
            </c:strRef>
          </c:cat>
          <c:val>
            <c:numRef>
              <c:f>'Data for charts'!$B$80:$N$80</c:f>
              <c:numCache>
                <c:ptCount val="13"/>
                <c:pt idx="0">
                  <c:v>4.323336461715601</c:v>
                </c:pt>
                <c:pt idx="1">
                  <c:v>15.312772109858674</c:v>
                </c:pt>
                <c:pt idx="2">
                  <c:v>18.104623698928712</c:v>
                </c:pt>
                <c:pt idx="3">
                  <c:v>13.643112139994631</c:v>
                </c:pt>
                <c:pt idx="4">
                  <c:v>12.64008957116513</c:v>
                </c:pt>
                <c:pt idx="5">
                  <c:v>14.084650615252459</c:v>
                </c:pt>
                <c:pt idx="6">
                  <c:v>7.006358471538024</c:v>
                </c:pt>
                <c:pt idx="7">
                  <c:v>5.11778692143489</c:v>
                </c:pt>
                <c:pt idx="8">
                  <c:v>3.36546863942945</c:v>
                </c:pt>
                <c:pt idx="9">
                  <c:v>1.6909785526763734</c:v>
                </c:pt>
                <c:pt idx="10">
                  <c:v>1.6691513033277865</c:v>
                </c:pt>
                <c:pt idx="11">
                  <c:v>1.0626045326865232</c:v>
                </c:pt>
                <c:pt idx="12">
                  <c:v>1.9790669819917381</c:v>
                </c:pt>
              </c:numCache>
            </c:numRef>
          </c:val>
        </c:ser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charts'!$B$3:$N$3</c:f>
              <c:strCache>
                <c:ptCount val="13"/>
                <c:pt idx="0">
                  <c:v>&lt;30</c:v>
                </c:pt>
                <c:pt idx="1">
                  <c:v>30-
34.9</c:v>
                </c:pt>
                <c:pt idx="2">
                  <c:v>35-
39.9</c:v>
                </c:pt>
                <c:pt idx="3">
                  <c:v>40-
44.9</c:v>
                </c:pt>
                <c:pt idx="4">
                  <c:v>45-
49.9</c:v>
                </c:pt>
                <c:pt idx="5">
                  <c:v>50-
54.9</c:v>
                </c:pt>
                <c:pt idx="6">
                  <c:v>55-
59.9</c:v>
                </c:pt>
                <c:pt idx="7">
                  <c:v>60-
64.9</c:v>
                </c:pt>
                <c:pt idx="8">
                  <c:v>65-
69.9</c:v>
                </c:pt>
                <c:pt idx="9">
                  <c:v>70-
74.9</c:v>
                </c:pt>
                <c:pt idx="10">
                  <c:v>75-
79.9</c:v>
                </c:pt>
                <c:pt idx="11">
                  <c:v>80-
84.9</c:v>
                </c:pt>
                <c:pt idx="12">
                  <c:v>≥85</c:v>
                </c:pt>
              </c:strCache>
            </c:strRef>
          </c:cat>
          <c:val>
            <c:numRef>
              <c:f>'Data for charts'!$B$83:$N$83</c:f>
              <c:numCache>
                <c:ptCount val="13"/>
                <c:pt idx="0">
                  <c:v>4</c:v>
                </c:pt>
                <c:pt idx="1">
                  <c:v>20</c:v>
                </c:pt>
                <c:pt idx="2">
                  <c:v>38</c:v>
                </c:pt>
                <c:pt idx="3">
                  <c:v>51</c:v>
                </c:pt>
                <c:pt idx="4">
                  <c:v>64</c:v>
                </c:pt>
                <c:pt idx="5">
                  <c:v>78</c:v>
                </c:pt>
                <c:pt idx="6">
                  <c:v>85</c:v>
                </c:pt>
                <c:pt idx="7">
                  <c:v>90</c:v>
                </c:pt>
                <c:pt idx="8">
                  <c:v>94</c:v>
                </c:pt>
                <c:pt idx="9">
                  <c:v>95</c:v>
                </c:pt>
                <c:pt idx="10">
                  <c:v>97</c:v>
                </c:pt>
                <c:pt idx="11">
                  <c:v>98</c:v>
                </c:pt>
                <c:pt idx="12">
                  <c:v>100</c:v>
                </c:pt>
              </c:numCache>
            </c:numRef>
          </c:val>
        </c:ser>
        <c:overlap val="100"/>
        <c:axId val="7225368"/>
        <c:axId val="65028313"/>
      </c:barChart>
      <c:catAx>
        <c:axId val="7225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band (ppu)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28313"/>
        <c:crosses val="autoZero"/>
        <c:auto val="1"/>
        <c:lblOffset val="100"/>
        <c:tickLblSkip val="1"/>
        <c:noMultiLvlLbl val="0"/>
      </c:catAx>
      <c:valAx>
        <c:axId val="6502831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all off-trade beer (L pure alcohol)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25368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Numbers above the bars indicate cumulative percentages.</a:t>
            </a:r>
          </a:p>
        </c:rich>
      </c:tx>
      <c:layout>
        <c:manualLayout>
          <c:xMode val="factor"/>
          <c:yMode val="factor"/>
          <c:x val="0.02175"/>
          <c:y val="0.09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665"/>
          <c:w val="0.9457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charts'!$B$3:$N$3</c:f>
              <c:strCache>
                <c:ptCount val="13"/>
                <c:pt idx="0">
                  <c:v>&lt;30</c:v>
                </c:pt>
                <c:pt idx="1">
                  <c:v>30-
34.9</c:v>
                </c:pt>
                <c:pt idx="2">
                  <c:v>35-
39.9</c:v>
                </c:pt>
                <c:pt idx="3">
                  <c:v>40-
44.9</c:v>
                </c:pt>
                <c:pt idx="4">
                  <c:v>45-
49.9</c:v>
                </c:pt>
                <c:pt idx="5">
                  <c:v>50-
54.9</c:v>
                </c:pt>
                <c:pt idx="6">
                  <c:v>55-
59.9</c:v>
                </c:pt>
                <c:pt idx="7">
                  <c:v>60-
64.9</c:v>
                </c:pt>
                <c:pt idx="8">
                  <c:v>65-
69.9</c:v>
                </c:pt>
                <c:pt idx="9">
                  <c:v>70-
74.9</c:v>
                </c:pt>
                <c:pt idx="10">
                  <c:v>75-
79.9</c:v>
                </c:pt>
                <c:pt idx="11">
                  <c:v>80-
84.9</c:v>
                </c:pt>
                <c:pt idx="12">
                  <c:v>≥85</c:v>
                </c:pt>
              </c:strCache>
            </c:strRef>
          </c:cat>
          <c:val>
            <c:numRef>
              <c:f>'Data for charts'!$B$146:$N$146</c:f>
              <c:numCache>
                <c:ptCount val="13"/>
                <c:pt idx="0">
                  <c:v>1.4876973781794594</c:v>
                </c:pt>
                <c:pt idx="1">
                  <c:v>11.964136945002142</c:v>
                </c:pt>
                <c:pt idx="2">
                  <c:v>15.818084900109291</c:v>
                </c:pt>
                <c:pt idx="3">
                  <c:v>18.757783315789503</c:v>
                </c:pt>
                <c:pt idx="4">
                  <c:v>11.505189784181296</c:v>
                </c:pt>
                <c:pt idx="5">
                  <c:v>15.444380641607259</c:v>
                </c:pt>
                <c:pt idx="6">
                  <c:v>5.235852471148385</c:v>
                </c:pt>
                <c:pt idx="7">
                  <c:v>6.393963815395402</c:v>
                </c:pt>
                <c:pt idx="8">
                  <c:v>4.262809215843481</c:v>
                </c:pt>
                <c:pt idx="9">
                  <c:v>2.386605627309266</c:v>
                </c:pt>
                <c:pt idx="10">
                  <c:v>2.4436801108732262</c:v>
                </c:pt>
                <c:pt idx="11">
                  <c:v>1.571204300050754</c:v>
                </c:pt>
                <c:pt idx="12">
                  <c:v>2.728611494510543</c:v>
                </c:pt>
              </c:numCache>
            </c:numRef>
          </c:val>
        </c:ser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charts'!$B$3:$N$3</c:f>
              <c:strCache>
                <c:ptCount val="13"/>
                <c:pt idx="0">
                  <c:v>&lt;30</c:v>
                </c:pt>
                <c:pt idx="1">
                  <c:v>30-
34.9</c:v>
                </c:pt>
                <c:pt idx="2">
                  <c:v>35-
39.9</c:v>
                </c:pt>
                <c:pt idx="3">
                  <c:v>40-
44.9</c:v>
                </c:pt>
                <c:pt idx="4">
                  <c:v>45-
49.9</c:v>
                </c:pt>
                <c:pt idx="5">
                  <c:v>50-
54.9</c:v>
                </c:pt>
                <c:pt idx="6">
                  <c:v>55-
59.9</c:v>
                </c:pt>
                <c:pt idx="7">
                  <c:v>60-
64.9</c:v>
                </c:pt>
                <c:pt idx="8">
                  <c:v>65-
69.9</c:v>
                </c:pt>
                <c:pt idx="9">
                  <c:v>70-
74.9</c:v>
                </c:pt>
                <c:pt idx="10">
                  <c:v>75-
79.9</c:v>
                </c:pt>
                <c:pt idx="11">
                  <c:v>80-
84.9</c:v>
                </c:pt>
                <c:pt idx="12">
                  <c:v>≥85</c:v>
                </c:pt>
              </c:strCache>
            </c:strRef>
          </c:cat>
          <c:val>
            <c:numRef>
              <c:f>'Data for charts'!$B$149:$N$149</c:f>
              <c:numCache>
                <c:ptCount val="13"/>
                <c:pt idx="0">
                  <c:v>1</c:v>
                </c:pt>
                <c:pt idx="1">
                  <c:v>13</c:v>
                </c:pt>
                <c:pt idx="2">
                  <c:v>29</c:v>
                </c:pt>
                <c:pt idx="3">
                  <c:v>48</c:v>
                </c:pt>
                <c:pt idx="4">
                  <c:v>60</c:v>
                </c:pt>
                <c:pt idx="5">
                  <c:v>75</c:v>
                </c:pt>
                <c:pt idx="6">
                  <c:v>80</c:v>
                </c:pt>
                <c:pt idx="7">
                  <c:v>87</c:v>
                </c:pt>
                <c:pt idx="8">
                  <c:v>91</c:v>
                </c:pt>
                <c:pt idx="9">
                  <c:v>93</c:v>
                </c:pt>
                <c:pt idx="10">
                  <c:v>96</c:v>
                </c:pt>
                <c:pt idx="11">
                  <c:v>97</c:v>
                </c:pt>
                <c:pt idx="12">
                  <c:v>100</c:v>
                </c:pt>
              </c:numCache>
            </c:numRef>
          </c:val>
        </c:ser>
        <c:overlap val="100"/>
        <c:axId val="48383906"/>
        <c:axId val="32801971"/>
      </c:barChart>
      <c:catAx>
        <c:axId val="48383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band (ppu)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01971"/>
        <c:crosses val="autoZero"/>
        <c:auto val="1"/>
        <c:lblOffset val="100"/>
        <c:tickLblSkip val="1"/>
        <c:noMultiLvlLbl val="0"/>
      </c:catAx>
      <c:valAx>
        <c:axId val="32801971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all off-trade premium beer (L pure alcohol)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3906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Numbers above the bars indicate cumulative percentages.</a:t>
            </a:r>
          </a:p>
        </c:rich>
      </c:tx>
      <c:layout>
        <c:manualLayout>
          <c:xMode val="factor"/>
          <c:yMode val="factor"/>
          <c:x val="0.02175"/>
          <c:y val="0.09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665"/>
          <c:w val="0.9457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charts'!$B$3:$N$3</c:f>
              <c:strCache>
                <c:ptCount val="13"/>
                <c:pt idx="0">
                  <c:v>&lt;30</c:v>
                </c:pt>
                <c:pt idx="1">
                  <c:v>30-
34.9</c:v>
                </c:pt>
                <c:pt idx="2">
                  <c:v>35-
39.9</c:v>
                </c:pt>
                <c:pt idx="3">
                  <c:v>40-
44.9</c:v>
                </c:pt>
                <c:pt idx="4">
                  <c:v>45-
49.9</c:v>
                </c:pt>
                <c:pt idx="5">
                  <c:v>50-
54.9</c:v>
                </c:pt>
                <c:pt idx="6">
                  <c:v>55-
59.9</c:v>
                </c:pt>
                <c:pt idx="7">
                  <c:v>60-
64.9</c:v>
                </c:pt>
                <c:pt idx="8">
                  <c:v>65-
69.9</c:v>
                </c:pt>
                <c:pt idx="9">
                  <c:v>70-
74.9</c:v>
                </c:pt>
                <c:pt idx="10">
                  <c:v>75-
79.9</c:v>
                </c:pt>
                <c:pt idx="11">
                  <c:v>80-
84.9</c:v>
                </c:pt>
                <c:pt idx="12">
                  <c:v>≥85</c:v>
                </c:pt>
              </c:strCache>
            </c:strRef>
          </c:cat>
          <c:val>
            <c:numRef>
              <c:f>'Data for charts'!$B$160:$N$160</c:f>
              <c:numCache>
                <c:ptCount val="13"/>
                <c:pt idx="0">
                  <c:v>7.174638762197894</c:v>
                </c:pt>
                <c:pt idx="1">
                  <c:v>21.13121764892603</c:v>
                </c:pt>
                <c:pt idx="2">
                  <c:v>22.23230685157005</c:v>
                </c:pt>
                <c:pt idx="3">
                  <c:v>6.748223356772233</c:v>
                </c:pt>
                <c:pt idx="4">
                  <c:v>14.37053530683958</c:v>
                </c:pt>
                <c:pt idx="5">
                  <c:v>12.188261960336904</c:v>
                </c:pt>
                <c:pt idx="6">
                  <c:v>9.619987089897885</c:v>
                </c:pt>
                <c:pt idx="7">
                  <c:v>2.6530901215351</c:v>
                </c:pt>
                <c:pt idx="8">
                  <c:v>1.754915735100259</c:v>
                </c:pt>
                <c:pt idx="9">
                  <c:v>0.46946405137400027</c:v>
                </c:pt>
                <c:pt idx="10">
                  <c:v>0.5445128813902509</c:v>
                </c:pt>
                <c:pt idx="11">
                  <c:v>0.3929058115612838</c:v>
                </c:pt>
                <c:pt idx="12">
                  <c:v>0.7199404224985305</c:v>
                </c:pt>
              </c:numCache>
            </c:numRef>
          </c:val>
        </c:ser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charts'!$B$3:$N$3</c:f>
              <c:strCache>
                <c:ptCount val="13"/>
                <c:pt idx="0">
                  <c:v>&lt;30</c:v>
                </c:pt>
                <c:pt idx="1">
                  <c:v>30-
34.9</c:v>
                </c:pt>
                <c:pt idx="2">
                  <c:v>35-
39.9</c:v>
                </c:pt>
                <c:pt idx="3">
                  <c:v>40-
44.9</c:v>
                </c:pt>
                <c:pt idx="4">
                  <c:v>45-
49.9</c:v>
                </c:pt>
                <c:pt idx="5">
                  <c:v>50-
54.9</c:v>
                </c:pt>
                <c:pt idx="6">
                  <c:v>55-
59.9</c:v>
                </c:pt>
                <c:pt idx="7">
                  <c:v>60-
64.9</c:v>
                </c:pt>
                <c:pt idx="8">
                  <c:v>65-
69.9</c:v>
                </c:pt>
                <c:pt idx="9">
                  <c:v>70-
74.9</c:v>
                </c:pt>
                <c:pt idx="10">
                  <c:v>75-
79.9</c:v>
                </c:pt>
                <c:pt idx="11">
                  <c:v>80-
84.9</c:v>
                </c:pt>
                <c:pt idx="12">
                  <c:v>≥85</c:v>
                </c:pt>
              </c:strCache>
            </c:strRef>
          </c:cat>
          <c:val>
            <c:numRef>
              <c:f>'Data for charts'!$B$163:$N$163</c:f>
              <c:numCache>
                <c:ptCount val="13"/>
                <c:pt idx="0">
                  <c:v>7</c:v>
                </c:pt>
                <c:pt idx="1">
                  <c:v>28</c:v>
                </c:pt>
                <c:pt idx="2">
                  <c:v>51</c:v>
                </c:pt>
                <c:pt idx="3">
                  <c:v>57</c:v>
                </c:pt>
                <c:pt idx="4">
                  <c:v>72</c:v>
                </c:pt>
                <c:pt idx="5">
                  <c:v>84</c:v>
                </c:pt>
                <c:pt idx="6">
                  <c:v>93</c:v>
                </c:pt>
                <c:pt idx="7">
                  <c:v>96</c:v>
                </c:pt>
                <c:pt idx="8">
                  <c:v>98</c:v>
                </c:pt>
                <c:pt idx="9">
                  <c:v>98</c:v>
                </c:pt>
                <c:pt idx="10">
                  <c:v>99</c:v>
                </c:pt>
                <c:pt idx="11">
                  <c:v>99</c:v>
                </c:pt>
                <c:pt idx="12">
                  <c:v>100</c:v>
                </c:pt>
              </c:numCache>
            </c:numRef>
          </c:val>
        </c:ser>
        <c:overlap val="100"/>
        <c:axId val="26782284"/>
        <c:axId val="39713965"/>
      </c:barChart>
      <c:catAx>
        <c:axId val="26782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band (ppu)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13965"/>
        <c:crosses val="autoZero"/>
        <c:auto val="1"/>
        <c:lblOffset val="100"/>
        <c:tickLblSkip val="1"/>
        <c:noMultiLvlLbl val="0"/>
      </c:catAx>
      <c:valAx>
        <c:axId val="39713965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all off-trade standard beer (L pure alcohol)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82284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Numbers above the bars indicate cumulative percentages.</a:t>
            </a:r>
          </a:p>
        </c:rich>
      </c:tx>
      <c:layout>
        <c:manualLayout>
          <c:xMode val="factor"/>
          <c:yMode val="factor"/>
          <c:x val="0.028"/>
          <c:y val="0.09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665"/>
          <c:w val="0.9457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charts'!$B$3:$N$3</c:f>
              <c:strCache>
                <c:ptCount val="13"/>
                <c:pt idx="0">
                  <c:v>&lt;30</c:v>
                </c:pt>
                <c:pt idx="1">
                  <c:v>30-
34.9</c:v>
                </c:pt>
                <c:pt idx="2">
                  <c:v>35-
39.9</c:v>
                </c:pt>
                <c:pt idx="3">
                  <c:v>40-
44.9</c:v>
                </c:pt>
                <c:pt idx="4">
                  <c:v>45-
49.9</c:v>
                </c:pt>
                <c:pt idx="5">
                  <c:v>50-
54.9</c:v>
                </c:pt>
                <c:pt idx="6">
                  <c:v>55-
59.9</c:v>
                </c:pt>
                <c:pt idx="7">
                  <c:v>60-
64.9</c:v>
                </c:pt>
                <c:pt idx="8">
                  <c:v>65-
69.9</c:v>
                </c:pt>
                <c:pt idx="9">
                  <c:v>70-
74.9</c:v>
                </c:pt>
                <c:pt idx="10">
                  <c:v>75-
79.9</c:v>
                </c:pt>
                <c:pt idx="11">
                  <c:v>80-
84.9</c:v>
                </c:pt>
                <c:pt idx="12">
                  <c:v>≥85</c:v>
                </c:pt>
              </c:strCache>
            </c:strRef>
          </c:cat>
          <c:val>
            <c:numRef>
              <c:f>'Data for charts'!$B$94:$N$94</c:f>
              <c:numCache>
                <c:ptCount val="13"/>
                <c:pt idx="0">
                  <c:v>34.49028544626486</c:v>
                </c:pt>
                <c:pt idx="1">
                  <c:v>11.260127691125636</c:v>
                </c:pt>
                <c:pt idx="2">
                  <c:v>12.041829759551723</c:v>
                </c:pt>
                <c:pt idx="3">
                  <c:v>11.13464248533124</c:v>
                </c:pt>
                <c:pt idx="4">
                  <c:v>4.88996203189691</c:v>
                </c:pt>
                <c:pt idx="5">
                  <c:v>4.824522756831061</c:v>
                </c:pt>
                <c:pt idx="6">
                  <c:v>3.2630865605557364</c:v>
                </c:pt>
                <c:pt idx="7">
                  <c:v>2.538428742730069</c:v>
                </c:pt>
                <c:pt idx="8">
                  <c:v>2.808628810326773</c:v>
                </c:pt>
                <c:pt idx="9">
                  <c:v>3.6299563439550644</c:v>
                </c:pt>
                <c:pt idx="10">
                  <c:v>2.1192724676191355</c:v>
                </c:pt>
                <c:pt idx="11">
                  <c:v>1.833009256288408</c:v>
                </c:pt>
                <c:pt idx="12">
                  <c:v>5.1662476475233765</c:v>
                </c:pt>
              </c:numCache>
            </c:numRef>
          </c:val>
        </c:ser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charts'!$B$3:$N$3</c:f>
              <c:strCache>
                <c:ptCount val="13"/>
                <c:pt idx="0">
                  <c:v>&lt;30</c:v>
                </c:pt>
                <c:pt idx="1">
                  <c:v>30-
34.9</c:v>
                </c:pt>
                <c:pt idx="2">
                  <c:v>35-
39.9</c:v>
                </c:pt>
                <c:pt idx="3">
                  <c:v>40-
44.9</c:v>
                </c:pt>
                <c:pt idx="4">
                  <c:v>45-
49.9</c:v>
                </c:pt>
                <c:pt idx="5">
                  <c:v>50-
54.9</c:v>
                </c:pt>
                <c:pt idx="6">
                  <c:v>55-
59.9</c:v>
                </c:pt>
                <c:pt idx="7">
                  <c:v>60-
64.9</c:v>
                </c:pt>
                <c:pt idx="8">
                  <c:v>65-
69.9</c:v>
                </c:pt>
                <c:pt idx="9">
                  <c:v>70-
74.9</c:v>
                </c:pt>
                <c:pt idx="10">
                  <c:v>75-
79.9</c:v>
                </c:pt>
                <c:pt idx="11">
                  <c:v>80-
84.9</c:v>
                </c:pt>
                <c:pt idx="12">
                  <c:v>≥85</c:v>
                </c:pt>
              </c:strCache>
            </c:strRef>
          </c:cat>
          <c:val>
            <c:numRef>
              <c:f>'Data for charts'!$B$97:$N$97</c:f>
              <c:numCache>
                <c:ptCount val="13"/>
                <c:pt idx="0">
                  <c:v>34</c:v>
                </c:pt>
                <c:pt idx="1">
                  <c:v>46</c:v>
                </c:pt>
                <c:pt idx="2">
                  <c:v>58</c:v>
                </c:pt>
                <c:pt idx="3">
                  <c:v>69</c:v>
                </c:pt>
                <c:pt idx="4">
                  <c:v>74</c:v>
                </c:pt>
                <c:pt idx="5">
                  <c:v>79</c:v>
                </c:pt>
                <c:pt idx="6">
                  <c:v>82</c:v>
                </c:pt>
                <c:pt idx="7">
                  <c:v>84</c:v>
                </c:pt>
                <c:pt idx="8">
                  <c:v>87</c:v>
                </c:pt>
                <c:pt idx="9">
                  <c:v>91</c:v>
                </c:pt>
                <c:pt idx="10">
                  <c:v>93</c:v>
                </c:pt>
                <c:pt idx="11">
                  <c:v>95</c:v>
                </c:pt>
                <c:pt idx="12">
                  <c:v>100</c:v>
                </c:pt>
              </c:numCache>
            </c:numRef>
          </c:val>
        </c:ser>
        <c:overlap val="100"/>
        <c:axId val="21881366"/>
        <c:axId val="62714567"/>
      </c:barChart>
      <c:catAx>
        <c:axId val="21881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band (ppu)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14567"/>
        <c:crosses val="autoZero"/>
        <c:auto val="1"/>
        <c:lblOffset val="100"/>
        <c:tickLblSkip val="1"/>
        <c:noMultiLvlLbl val="0"/>
      </c:catAx>
      <c:valAx>
        <c:axId val="62714567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all off-trade cider (L pure alcohol)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81366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1</xdr:col>
      <xdr:colOff>914400</xdr:colOff>
      <xdr:row>5</xdr:row>
      <xdr:rowOff>142875</xdr:rowOff>
    </xdr:to>
    <xdr:pic>
      <xdr:nvPicPr>
        <xdr:cNvPr id="1" name="Picture 2" descr="NHS HealthScot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71450"/>
          <a:ext cx="895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0.07375</cdr:x>
      <cdr:y>0.02125</cdr:y>
    </cdr:from>
    <cdr:to>
      <cdr:x>0.98025</cdr:x>
      <cdr:y>0.0885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" y="114300"/>
          <a:ext cx="84391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Price distribution (%) of pure alcohol sold off-trade as wine in Scotland, 2015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</cdr:x>
      <cdr:y>0.01725</cdr:y>
    </cdr:from>
    <cdr:to>
      <cdr:x>0.98575</cdr:x>
      <cdr:y>0.0845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95250"/>
          <a:ext cx="84296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Price distribution (%) of pure alcohol sold off-trade as beer in Scotland, 2015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0.0665</cdr:x>
      <cdr:y>0.01725</cdr:y>
    </cdr:from>
    <cdr:to>
      <cdr:x>0.97225</cdr:x>
      <cdr:y>0.0845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95250"/>
          <a:ext cx="84296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Price distribution (%) of pure alcohol sold off-trade as premium beer in Scotland, 2015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0.01525</cdr:y>
    </cdr:from>
    <cdr:to>
      <cdr:x>0.9885</cdr:x>
      <cdr:y>0.08225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0" y="85725"/>
          <a:ext cx="84391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Price distribution (%) of pure alcohol sold off-trade as standard beer in Scotland, 2015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0.07825</cdr:x>
      <cdr:y>0.01725</cdr:y>
    </cdr:from>
    <cdr:to>
      <cdr:x>0.985</cdr:x>
      <cdr:y>0.0845</cdr:y>
    </cdr:to>
    <cdr:sp>
      <cdr:nvSpPr>
        <cdr:cNvPr id="1" name="TextBox 1"/>
        <cdr:cNvSpPr txBox="1">
          <a:spLocks noChangeArrowheads="1"/>
        </cdr:cNvSpPr>
      </cdr:nvSpPr>
      <cdr:spPr>
        <a:xfrm>
          <a:off x="723900" y="95250"/>
          <a:ext cx="84391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Price distribution (%) of pure alcohol sold off-trade as cider in Scotland, 2015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0.0145</cdr:y>
    </cdr:from>
    <cdr:to>
      <cdr:x>0.98275</cdr:x>
      <cdr:y>0.083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76200"/>
          <a:ext cx="84296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Price distribution (%) of pure alcohol sold off-trade in Scotland, 2015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0.02075</cdr:y>
    </cdr:from>
    <cdr:to>
      <cdr:x>0.975</cdr:x>
      <cdr:y>0.08</cdr:y>
    </cdr:to>
    <cdr:sp>
      <cdr:nvSpPr>
        <cdr:cNvPr id="1" name="TextBox 1"/>
        <cdr:cNvSpPr txBox="1">
          <a:spLocks noChangeArrowheads="1"/>
        </cdr:cNvSpPr>
      </cdr:nvSpPr>
      <cdr:spPr>
        <a:xfrm>
          <a:off x="723900" y="123825"/>
          <a:ext cx="84201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Price distribution (%) of pure alcohol sold off-trade in Scotland, 2009-2015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Shape 1025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</cdr:x>
      <cdr:y>0.0175</cdr:y>
    </cdr:from>
    <cdr:to>
      <cdr:x>0.969</cdr:x>
      <cdr:y>0.0835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95250"/>
          <a:ext cx="82772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Price distribution (%) of pure alcohol sold off-trade in Scotland and England &amp; Wales, 2015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86425"/>
    <xdr:graphicFrame>
      <xdr:nvGraphicFramePr>
        <xdr:cNvPr id="1" name="Shape 1025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</cdr:x>
      <cdr:y>0.026</cdr:y>
    </cdr:from>
    <cdr:to>
      <cdr:x>0.969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42875"/>
          <a:ext cx="82772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Price distribution (L per adult) of pure alcohol sold off-trade in Scotland and England &amp; Wales, 2015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86425"/>
    <xdr:graphicFrame>
      <xdr:nvGraphicFramePr>
        <xdr:cNvPr id="1" name="Shape 1025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0.031</cdr:y>
    </cdr:from>
    <cdr:to>
      <cdr:x>0.972</cdr:x>
      <cdr:y>0.09725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0" y="171450"/>
          <a:ext cx="82772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Price distribution (L per adult) of pure alcohol sold off-trade as spirits in Scotland and England &amp; Wales, 2015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86425"/>
    <xdr:graphicFrame>
      <xdr:nvGraphicFramePr>
        <xdr:cNvPr id="1" name="Shape 1025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0.01325</cdr:y>
    </cdr:from>
    <cdr:to>
      <cdr:x>0.983</cdr:x>
      <cdr:y>0.08025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66675"/>
          <a:ext cx="84296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Price distribution (%) of pure alcohol sold off-trade as spirits in Scotland, 2015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0.0765</cdr:x>
      <cdr:y>0.01725</cdr:y>
    </cdr:from>
    <cdr:to>
      <cdr:x>0.98225</cdr:x>
      <cdr:y>0.0845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95250"/>
          <a:ext cx="84296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Price distribution (%) of pure alcohol sold off-trade as vodka in Scotland, 2015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0.01125</cdr:y>
    </cdr:from>
    <cdr:to>
      <cdr:x>0.983</cdr:x>
      <cdr:y>0.07825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57150"/>
          <a:ext cx="84296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Price distribution (%) of pure alcohol sold off-trade as whisky in Scotland, 2015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krobinson1@nhs.net" TargetMode="External" /><Relationship Id="rId2" Type="http://schemas.openxmlformats.org/officeDocument/2006/relationships/hyperlink" Target="http://www.healthscotland.com/documents/27345.aspx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ealthscotland.com/documents/27345.aspx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ealthscotland.com/documents/27345.aspx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showGridLines="0" showRowColHeaders="0" tabSelected="1" zoomScalePageLayoutView="0" workbookViewId="0" topLeftCell="A1">
      <selection activeCell="B11" sqref="B11"/>
    </sheetView>
  </sheetViews>
  <sheetFormatPr defaultColWidth="9.140625" defaultRowHeight="12.75"/>
  <cols>
    <col min="1" max="1" width="2.7109375" style="121" customWidth="1"/>
    <col min="2" max="2" width="68.421875" style="121" bestFit="1" customWidth="1"/>
    <col min="3" max="16384" width="9.140625" style="121" customWidth="1"/>
  </cols>
  <sheetData>
    <row r="1" spans="1:8" ht="12.75">
      <c r="A1" s="141"/>
      <c r="B1" s="141"/>
      <c r="C1" s="141"/>
      <c r="D1" s="141"/>
      <c r="E1" s="141"/>
      <c r="F1" s="141"/>
      <c r="G1" s="103"/>
      <c r="H1" s="103"/>
    </row>
    <row r="2" spans="1:8" ht="12.75">
      <c r="A2" s="141"/>
      <c r="B2" s="141"/>
      <c r="C2" s="141"/>
      <c r="D2" s="141"/>
      <c r="E2" s="141"/>
      <c r="F2" s="141"/>
      <c r="G2" s="103"/>
      <c r="H2" s="103"/>
    </row>
    <row r="3" spans="1:8" ht="12.75">
      <c r="A3" s="141"/>
      <c r="B3" s="141"/>
      <c r="C3" s="141"/>
      <c r="D3" s="141"/>
      <c r="E3" s="141"/>
      <c r="F3" s="141"/>
      <c r="G3" s="103"/>
      <c r="H3" s="103"/>
    </row>
    <row r="4" spans="1:8" ht="12.75">
      <c r="A4" s="141"/>
      <c r="B4" s="141"/>
      <c r="C4" s="141"/>
      <c r="D4" s="141"/>
      <c r="E4" s="141"/>
      <c r="F4" s="141"/>
      <c r="G4" s="103"/>
      <c r="H4" s="103"/>
    </row>
    <row r="5" spans="1:8" ht="12.75">
      <c r="A5" s="141"/>
      <c r="B5" s="141"/>
      <c r="C5" s="141"/>
      <c r="D5" s="141"/>
      <c r="E5" s="141"/>
      <c r="F5" s="141"/>
      <c r="G5" s="103"/>
      <c r="H5" s="103"/>
    </row>
    <row r="6" spans="1:8" ht="12.75">
      <c r="A6" s="141"/>
      <c r="B6" s="141"/>
      <c r="C6" s="141"/>
      <c r="D6" s="141"/>
      <c r="E6" s="141"/>
      <c r="F6" s="141"/>
      <c r="G6" s="103"/>
      <c r="H6" s="103"/>
    </row>
    <row r="7" spans="1:8" ht="44.25">
      <c r="A7" s="142"/>
      <c r="B7" s="143" t="s">
        <v>113</v>
      </c>
      <c r="C7" s="141"/>
      <c r="D7" s="141"/>
      <c r="E7" s="141"/>
      <c r="F7" s="141"/>
      <c r="G7" s="103"/>
      <c r="H7" s="103"/>
    </row>
    <row r="8" spans="1:8" ht="12.75">
      <c r="A8" s="141"/>
      <c r="B8" s="141"/>
      <c r="C8" s="141"/>
      <c r="D8" s="141"/>
      <c r="E8" s="141"/>
      <c r="F8" s="141"/>
      <c r="G8" s="103"/>
      <c r="H8" s="103"/>
    </row>
    <row r="9" spans="1:8" ht="15">
      <c r="A9" s="141"/>
      <c r="B9" s="144" t="s">
        <v>125</v>
      </c>
      <c r="C9" s="141"/>
      <c r="D9" s="141"/>
      <c r="E9" s="141"/>
      <c r="F9" s="141"/>
      <c r="G9" s="103"/>
      <c r="H9" s="103"/>
    </row>
    <row r="10" spans="1:8" ht="15">
      <c r="A10" s="141"/>
      <c r="B10" s="144" t="s">
        <v>126</v>
      </c>
      <c r="C10" s="141"/>
      <c r="D10" s="141"/>
      <c r="E10" s="141"/>
      <c r="F10" s="148"/>
      <c r="G10" s="103"/>
      <c r="H10" s="103"/>
    </row>
    <row r="11" spans="1:8" ht="15">
      <c r="A11" s="141"/>
      <c r="B11" s="148" t="s">
        <v>202</v>
      </c>
      <c r="C11" s="141"/>
      <c r="D11" s="141"/>
      <c r="E11" s="141"/>
      <c r="F11" s="141"/>
      <c r="G11" s="103"/>
      <c r="H11" s="103"/>
    </row>
    <row r="12" spans="1:8" ht="15">
      <c r="A12" s="141"/>
      <c r="B12" s="144"/>
      <c r="C12" s="141"/>
      <c r="D12" s="141"/>
      <c r="E12" s="141"/>
      <c r="F12" s="141"/>
      <c r="G12" s="103"/>
      <c r="H12" s="103"/>
    </row>
    <row r="13" spans="1:8" ht="15">
      <c r="A13" s="141"/>
      <c r="B13" s="144" t="s">
        <v>107</v>
      </c>
      <c r="C13" s="141"/>
      <c r="D13" s="141"/>
      <c r="E13" s="141"/>
      <c r="F13" s="141"/>
      <c r="G13" s="103"/>
      <c r="H13" s="103"/>
    </row>
    <row r="14" spans="1:8" ht="15">
      <c r="A14" s="141"/>
      <c r="B14" s="144" t="s">
        <v>108</v>
      </c>
      <c r="C14" s="141"/>
      <c r="D14" s="141"/>
      <c r="E14" s="141"/>
      <c r="F14" s="141"/>
      <c r="G14" s="103"/>
      <c r="H14" s="103"/>
    </row>
    <row r="15" spans="1:8" ht="15">
      <c r="A15" s="141"/>
      <c r="B15" s="145" t="s">
        <v>109</v>
      </c>
      <c r="C15" s="141"/>
      <c r="D15" s="141"/>
      <c r="E15" s="141"/>
      <c r="F15" s="141"/>
      <c r="G15" s="103"/>
      <c r="H15" s="103"/>
    </row>
    <row r="16" spans="1:8" ht="15">
      <c r="A16" s="141"/>
      <c r="B16" s="144" t="s">
        <v>110</v>
      </c>
      <c r="C16" s="141"/>
      <c r="D16" s="141"/>
      <c r="E16" s="141"/>
      <c r="F16" s="141"/>
      <c r="G16" s="103"/>
      <c r="H16" s="103"/>
    </row>
    <row r="17" spans="1:8" ht="15">
      <c r="A17" s="141"/>
      <c r="B17" s="144" t="s">
        <v>124</v>
      </c>
      <c r="C17" s="141"/>
      <c r="D17" s="141"/>
      <c r="E17" s="141"/>
      <c r="F17" s="141"/>
      <c r="G17" s="103"/>
      <c r="H17" s="103"/>
    </row>
    <row r="18" spans="1:8" ht="15">
      <c r="A18" s="144"/>
      <c r="B18" s="144" t="s">
        <v>111</v>
      </c>
      <c r="C18" s="141"/>
      <c r="D18" s="141"/>
      <c r="E18" s="141"/>
      <c r="F18" s="141"/>
      <c r="G18" s="103"/>
      <c r="H18" s="103"/>
    </row>
    <row r="19" spans="1:8" ht="15">
      <c r="A19" s="144"/>
      <c r="B19" s="144"/>
      <c r="C19" s="141"/>
      <c r="D19" s="141"/>
      <c r="E19" s="141"/>
      <c r="F19" s="141"/>
      <c r="G19" s="103"/>
      <c r="H19" s="103"/>
    </row>
    <row r="20" spans="1:8" ht="15">
      <c r="A20" s="144"/>
      <c r="B20" s="146"/>
      <c r="C20" s="141"/>
      <c r="D20" s="141"/>
      <c r="E20" s="141"/>
      <c r="F20" s="141"/>
      <c r="G20" s="103"/>
      <c r="H20" s="103"/>
    </row>
    <row r="21" spans="1:8" ht="15">
      <c r="A21" s="144"/>
      <c r="B21" s="144"/>
      <c r="C21" s="141"/>
      <c r="D21" s="141"/>
      <c r="E21" s="141"/>
      <c r="F21" s="141"/>
      <c r="G21" s="103"/>
      <c r="H21" s="103"/>
    </row>
    <row r="22" spans="1:8" ht="12.75">
      <c r="A22" s="141"/>
      <c r="B22" s="141"/>
      <c r="C22" s="141"/>
      <c r="D22" s="141"/>
      <c r="E22" s="141"/>
      <c r="F22" s="141"/>
      <c r="G22" s="103"/>
      <c r="H22" s="103"/>
    </row>
    <row r="23" spans="1:8" ht="15">
      <c r="A23" s="141"/>
      <c r="B23" s="146"/>
      <c r="C23" s="141"/>
      <c r="D23" s="141"/>
      <c r="E23" s="141"/>
      <c r="F23" s="141"/>
      <c r="G23" s="103"/>
      <c r="H23" s="103"/>
    </row>
    <row r="24" spans="1:8" ht="15">
      <c r="A24" s="141"/>
      <c r="B24" s="146"/>
      <c r="C24" s="141"/>
      <c r="D24" s="141"/>
      <c r="E24" s="141"/>
      <c r="F24" s="141"/>
      <c r="G24" s="103"/>
      <c r="H24" s="103"/>
    </row>
    <row r="25" spans="1:8" ht="12.75">
      <c r="A25" s="141"/>
      <c r="B25" s="141"/>
      <c r="C25" s="141"/>
      <c r="D25" s="141"/>
      <c r="E25" s="141"/>
      <c r="F25" s="141"/>
      <c r="G25" s="103"/>
      <c r="H25" s="103"/>
    </row>
    <row r="26" spans="1:8" ht="12.75">
      <c r="A26" s="141"/>
      <c r="B26" s="141"/>
      <c r="C26" s="141"/>
      <c r="D26" s="141"/>
      <c r="E26" s="141"/>
      <c r="F26" s="141"/>
      <c r="G26" s="103"/>
      <c r="H26" s="103"/>
    </row>
    <row r="27" spans="1:8" ht="12.75">
      <c r="A27" s="122"/>
      <c r="B27" s="122"/>
      <c r="C27" s="122"/>
      <c r="D27" s="122"/>
      <c r="E27" s="122"/>
      <c r="F27" s="122"/>
      <c r="G27" s="103"/>
      <c r="H27" s="103"/>
    </row>
    <row r="28" spans="1:8" ht="12.75">
      <c r="A28" s="122"/>
      <c r="B28" s="122"/>
      <c r="C28" s="122"/>
      <c r="D28" s="122"/>
      <c r="E28" s="122"/>
      <c r="F28" s="122"/>
      <c r="G28" s="103"/>
      <c r="H28" s="103"/>
    </row>
    <row r="29" spans="1:8" ht="12.75">
      <c r="A29" s="122"/>
      <c r="B29" s="122"/>
      <c r="C29" s="122"/>
      <c r="D29" s="122"/>
      <c r="E29" s="122"/>
      <c r="F29" s="122"/>
      <c r="G29" s="103"/>
      <c r="H29" s="103"/>
    </row>
    <row r="30" spans="1:8" ht="12.75">
      <c r="A30" s="122"/>
      <c r="B30" s="122"/>
      <c r="C30" s="122"/>
      <c r="D30" s="122"/>
      <c r="E30" s="122"/>
      <c r="F30" s="122"/>
      <c r="G30" s="103"/>
      <c r="H30" s="103"/>
    </row>
    <row r="31" spans="1:8" ht="12.75">
      <c r="A31" s="122"/>
      <c r="B31" s="122"/>
      <c r="C31" s="122"/>
      <c r="D31" s="122"/>
      <c r="E31" s="122"/>
      <c r="F31" s="122"/>
      <c r="G31" s="103"/>
      <c r="H31" s="103"/>
    </row>
    <row r="32" spans="1:8" ht="12.75">
      <c r="A32" s="122"/>
      <c r="B32" s="122"/>
      <c r="C32" s="122"/>
      <c r="D32" s="122"/>
      <c r="E32" s="122"/>
      <c r="F32" s="122"/>
      <c r="G32" s="103"/>
      <c r="H32" s="103"/>
    </row>
    <row r="33" spans="1:8" ht="12.75">
      <c r="A33" s="103"/>
      <c r="B33" s="103"/>
      <c r="C33" s="103"/>
      <c r="D33" s="103"/>
      <c r="E33" s="103"/>
      <c r="F33" s="103"/>
      <c r="G33" s="103"/>
      <c r="H33" s="103"/>
    </row>
    <row r="34" spans="1:8" ht="12.75">
      <c r="A34" s="103"/>
      <c r="B34" s="103"/>
      <c r="C34" s="103"/>
      <c r="D34" s="103"/>
      <c r="E34" s="103"/>
      <c r="F34" s="103"/>
      <c r="G34" s="103"/>
      <c r="H34" s="103"/>
    </row>
    <row r="35" spans="1:8" ht="12.75">
      <c r="A35" s="103"/>
      <c r="B35" s="103"/>
      <c r="C35" s="103"/>
      <c r="D35" s="103"/>
      <c r="E35" s="103"/>
      <c r="F35" s="103"/>
      <c r="G35" s="103"/>
      <c r="H35" s="103"/>
    </row>
    <row r="36" spans="1:8" ht="12.75">
      <c r="A36" s="103"/>
      <c r="B36" s="103"/>
      <c r="C36" s="103"/>
      <c r="D36" s="103"/>
      <c r="E36" s="103"/>
      <c r="F36" s="103"/>
      <c r="G36" s="103"/>
      <c r="H36" s="103"/>
    </row>
    <row r="37" spans="1:8" ht="12.75">
      <c r="A37" s="103"/>
      <c r="B37" s="103"/>
      <c r="C37" s="103"/>
      <c r="D37" s="103"/>
      <c r="E37" s="103"/>
      <c r="F37" s="103"/>
      <c r="G37" s="103"/>
      <c r="H37" s="103"/>
    </row>
    <row r="38" spans="1:8" ht="12.75">
      <c r="A38" s="103"/>
      <c r="B38" s="103"/>
      <c r="C38" s="103"/>
      <c r="D38" s="103"/>
      <c r="E38" s="103"/>
      <c r="F38" s="103"/>
      <c r="G38" s="103"/>
      <c r="H38" s="103"/>
    </row>
    <row r="39" spans="1:8" ht="12.75">
      <c r="A39" s="103"/>
      <c r="B39" s="103"/>
      <c r="C39" s="103"/>
      <c r="D39" s="103"/>
      <c r="E39" s="103"/>
      <c r="F39" s="103"/>
      <c r="G39" s="103"/>
      <c r="H39" s="103"/>
    </row>
    <row r="40" spans="1:8" ht="12.75">
      <c r="A40" s="103"/>
      <c r="B40" s="103"/>
      <c r="C40" s="103"/>
      <c r="D40" s="103"/>
      <c r="E40" s="103"/>
      <c r="F40" s="103"/>
      <c r="G40" s="103"/>
      <c r="H40" s="103"/>
    </row>
    <row r="41" spans="1:8" ht="12.75">
      <c r="A41" s="103"/>
      <c r="B41" s="103"/>
      <c r="C41" s="103"/>
      <c r="D41" s="103"/>
      <c r="E41" s="103"/>
      <c r="F41" s="103"/>
      <c r="G41" s="103"/>
      <c r="H41" s="103"/>
    </row>
    <row r="42" spans="1:8" ht="12.75">
      <c r="A42" s="103"/>
      <c r="B42" s="103"/>
      <c r="C42" s="103"/>
      <c r="D42" s="103"/>
      <c r="E42" s="103"/>
      <c r="F42" s="103"/>
      <c r="G42" s="103"/>
      <c r="H42" s="103"/>
    </row>
    <row r="43" spans="1:8" ht="12.75">
      <c r="A43" s="103"/>
      <c r="B43" s="103"/>
      <c r="C43" s="103"/>
      <c r="D43" s="103"/>
      <c r="E43" s="103"/>
      <c r="F43" s="103"/>
      <c r="G43" s="103"/>
      <c r="H43" s="103"/>
    </row>
  </sheetData>
  <sheetProtection/>
  <hyperlinks>
    <hyperlink ref="B15" r:id="rId1" display="markrobinson1@nhs.net "/>
    <hyperlink ref="B11" r:id="rId2" display="http://www.healthscotland.com/documents/27345.aspx"/>
  </hyperlinks>
  <printOptions/>
  <pageMargins left="0.75" right="0.75" top="1" bottom="1" header="0.5" footer="0.5"/>
  <pageSetup horizontalDpi="600" verticalDpi="600" orientation="landscape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T5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7.140625" style="103" bestFit="1" customWidth="1"/>
    <col min="2" max="2" width="9.28125" style="103" bestFit="1" customWidth="1"/>
    <col min="3" max="4" width="10.421875" style="103" bestFit="1" customWidth="1"/>
    <col min="5" max="13" width="12.28125" style="103" bestFit="1" customWidth="1"/>
    <col min="14" max="17" width="10.421875" style="103" bestFit="1" customWidth="1"/>
    <col min="18" max="18" width="12.28125" style="103" bestFit="1" customWidth="1"/>
    <col min="19" max="19" width="13.57421875" style="103" bestFit="1" customWidth="1"/>
    <col min="20" max="20" width="11.57421875" style="103" bestFit="1" customWidth="1"/>
    <col min="21" max="16384" width="9.140625" style="103" customWidth="1"/>
  </cols>
  <sheetData>
    <row r="1" ht="15.75">
      <c r="A1" s="119" t="s">
        <v>104</v>
      </c>
    </row>
    <row r="2" spans="1:19" ht="12.75">
      <c r="A2" s="118"/>
      <c r="B2" s="149" t="s">
        <v>96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18"/>
    </row>
    <row r="3" spans="1:19" ht="12.75">
      <c r="A3" s="120">
        <v>2012</v>
      </c>
      <c r="B3" s="110" t="s">
        <v>25</v>
      </c>
      <c r="C3" s="110" t="s">
        <v>24</v>
      </c>
      <c r="D3" s="110" t="s">
        <v>9</v>
      </c>
      <c r="E3" s="110" t="s">
        <v>10</v>
      </c>
      <c r="F3" s="110" t="s">
        <v>11</v>
      </c>
      <c r="G3" s="110" t="s">
        <v>12</v>
      </c>
      <c r="H3" s="110" t="s">
        <v>13</v>
      </c>
      <c r="I3" s="110" t="s">
        <v>14</v>
      </c>
      <c r="J3" s="110" t="s">
        <v>15</v>
      </c>
      <c r="K3" s="110" t="s">
        <v>16</v>
      </c>
      <c r="L3" s="110" t="s">
        <v>17</v>
      </c>
      <c r="M3" s="110" t="s">
        <v>18</v>
      </c>
      <c r="N3" s="110" t="s">
        <v>19</v>
      </c>
      <c r="O3" s="110" t="s">
        <v>20</v>
      </c>
      <c r="P3" s="110" t="s">
        <v>21</v>
      </c>
      <c r="Q3" s="110" t="s">
        <v>22</v>
      </c>
      <c r="R3" s="110" t="s">
        <v>23</v>
      </c>
      <c r="S3" s="110" t="s">
        <v>0</v>
      </c>
    </row>
    <row r="4" spans="1:20" ht="12.75">
      <c r="A4" s="109" t="s">
        <v>134</v>
      </c>
      <c r="B4" s="111">
        <v>7356.7</v>
      </c>
      <c r="C4" s="111">
        <v>18777.269999999997</v>
      </c>
      <c r="D4" s="111">
        <v>25524.66</v>
      </c>
      <c r="E4" s="111">
        <v>44458.49</v>
      </c>
      <c r="F4" s="111">
        <v>385475.86</v>
      </c>
      <c r="G4" s="111">
        <v>2324521.4999999995</v>
      </c>
      <c r="H4" s="111">
        <v>13856372.08</v>
      </c>
      <c r="I4" s="111">
        <v>15472527.270000001</v>
      </c>
      <c r="J4" s="111">
        <v>10141221.840000002</v>
      </c>
      <c r="K4" s="111">
        <v>4427322.11</v>
      </c>
      <c r="L4" s="111">
        <v>3601523.360000001</v>
      </c>
      <c r="M4" s="111">
        <v>2975347.8000000003</v>
      </c>
      <c r="N4" s="111">
        <v>1704220.02</v>
      </c>
      <c r="O4" s="111">
        <v>1525953.6400000004</v>
      </c>
      <c r="P4" s="111">
        <v>1305246.98</v>
      </c>
      <c r="Q4" s="111">
        <v>765161.43</v>
      </c>
      <c r="R4" s="111">
        <v>3207291.4099999997</v>
      </c>
      <c r="S4" s="111">
        <v>61788302.419999994</v>
      </c>
      <c r="T4" s="104"/>
    </row>
    <row r="5" spans="1:19" ht="12.75">
      <c r="A5" s="140" t="s">
        <v>70</v>
      </c>
      <c r="B5" s="111">
        <v>5846.83</v>
      </c>
      <c r="C5" s="111">
        <v>3299.49</v>
      </c>
      <c r="D5" s="111">
        <v>2452.63</v>
      </c>
      <c r="E5" s="111">
        <v>5250.38</v>
      </c>
      <c r="F5" s="111">
        <v>9246.01</v>
      </c>
      <c r="G5" s="111">
        <v>1354498.9</v>
      </c>
      <c r="H5" s="111">
        <v>4353105.6</v>
      </c>
      <c r="I5" s="111">
        <v>5526062.18</v>
      </c>
      <c r="J5" s="111">
        <v>4204160.24</v>
      </c>
      <c r="K5" s="111">
        <v>1525346.28</v>
      </c>
      <c r="L5" s="111">
        <v>1164637.24</v>
      </c>
      <c r="M5" s="111">
        <v>602911.15</v>
      </c>
      <c r="N5" s="111">
        <v>302599.52</v>
      </c>
      <c r="O5" s="111">
        <v>154651.22</v>
      </c>
      <c r="P5" s="111">
        <v>63651.33</v>
      </c>
      <c r="Q5" s="111">
        <v>18243.29</v>
      </c>
      <c r="R5" s="111">
        <v>104364.54</v>
      </c>
      <c r="S5" s="111">
        <v>19400326.82999999</v>
      </c>
    </row>
    <row r="6" spans="1:19" ht="12.75">
      <c r="A6" s="140" t="s">
        <v>151</v>
      </c>
      <c r="B6" s="111">
        <v>729.06</v>
      </c>
      <c r="C6" s="111">
        <v>6242.52</v>
      </c>
      <c r="D6" s="111">
        <v>17440.88</v>
      </c>
      <c r="E6" s="111">
        <v>13918.81</v>
      </c>
      <c r="F6" s="111">
        <v>8972.15</v>
      </c>
      <c r="G6" s="111">
        <v>94163.16</v>
      </c>
      <c r="H6" s="111">
        <v>5022170.54</v>
      </c>
      <c r="I6" s="111">
        <v>5391934.12</v>
      </c>
      <c r="J6" s="111">
        <v>2311850.24</v>
      </c>
      <c r="K6" s="111">
        <v>1157199.87</v>
      </c>
      <c r="L6" s="111">
        <v>696866.45</v>
      </c>
      <c r="M6" s="111">
        <v>585698.43</v>
      </c>
      <c r="N6" s="111">
        <v>211600.83</v>
      </c>
      <c r="O6" s="111">
        <v>131130.23</v>
      </c>
      <c r="P6" s="111">
        <v>46616.44</v>
      </c>
      <c r="Q6" s="111">
        <v>36456.59</v>
      </c>
      <c r="R6" s="111">
        <v>118574.04</v>
      </c>
      <c r="S6" s="111">
        <v>15851564.36</v>
      </c>
    </row>
    <row r="7" spans="1:19" ht="12.75">
      <c r="A7" s="140" t="s">
        <v>71</v>
      </c>
      <c r="B7" s="111">
        <v>19.78</v>
      </c>
      <c r="C7" s="111">
        <v>64.6</v>
      </c>
      <c r="D7" s="111">
        <v>450.64</v>
      </c>
      <c r="E7" s="111">
        <v>12523.19</v>
      </c>
      <c r="F7" s="111">
        <v>10865.94</v>
      </c>
      <c r="G7" s="111">
        <v>245682.26</v>
      </c>
      <c r="H7" s="111">
        <v>2281926.65</v>
      </c>
      <c r="I7" s="111">
        <v>1447619.2</v>
      </c>
      <c r="J7" s="111">
        <v>981233.58</v>
      </c>
      <c r="K7" s="111">
        <v>345744.03</v>
      </c>
      <c r="L7" s="111">
        <v>475030.59</v>
      </c>
      <c r="M7" s="111">
        <v>209703.29</v>
      </c>
      <c r="N7" s="111">
        <v>151589.65</v>
      </c>
      <c r="O7" s="111">
        <v>50956.19</v>
      </c>
      <c r="P7" s="111">
        <v>52268.58</v>
      </c>
      <c r="Q7" s="111">
        <v>17128.68</v>
      </c>
      <c r="R7" s="111">
        <v>71703.2</v>
      </c>
      <c r="S7" s="111">
        <v>6354510.050000001</v>
      </c>
    </row>
    <row r="8" spans="1:19" ht="12.75">
      <c r="A8" s="140" t="s">
        <v>138</v>
      </c>
      <c r="B8" s="111">
        <v>14.79</v>
      </c>
      <c r="C8" s="111">
        <v>292.82</v>
      </c>
      <c r="D8" s="111">
        <v>293.64</v>
      </c>
      <c r="E8" s="111">
        <v>682.87</v>
      </c>
      <c r="F8" s="111">
        <v>180624.47</v>
      </c>
      <c r="G8" s="111">
        <v>167957.85</v>
      </c>
      <c r="H8" s="111">
        <v>54247.76</v>
      </c>
      <c r="I8" s="111">
        <v>74242.63</v>
      </c>
      <c r="J8" s="111">
        <v>96054.22</v>
      </c>
      <c r="K8" s="111">
        <v>125056.73</v>
      </c>
      <c r="L8" s="111">
        <v>114248.16</v>
      </c>
      <c r="M8" s="111">
        <v>225164.26</v>
      </c>
      <c r="N8" s="111">
        <v>37411.27</v>
      </c>
      <c r="O8" s="111">
        <v>82886.95</v>
      </c>
      <c r="P8" s="111">
        <v>152164.08</v>
      </c>
      <c r="Q8" s="111">
        <v>85389.24</v>
      </c>
      <c r="R8" s="111">
        <v>425382.94</v>
      </c>
      <c r="S8" s="111">
        <v>1822114.68</v>
      </c>
    </row>
    <row r="9" spans="1:19" ht="12.75">
      <c r="A9" s="140" t="s">
        <v>139</v>
      </c>
      <c r="B9" s="111">
        <v>10.8</v>
      </c>
      <c r="C9" s="111">
        <v>17.3</v>
      </c>
      <c r="D9" s="111">
        <v>85.85</v>
      </c>
      <c r="E9" s="111">
        <v>257.74</v>
      </c>
      <c r="F9" s="111">
        <v>1259.6</v>
      </c>
      <c r="G9" s="111">
        <v>33719.4</v>
      </c>
      <c r="H9" s="111">
        <v>705902.3</v>
      </c>
      <c r="I9" s="111">
        <v>1121252.47</v>
      </c>
      <c r="J9" s="111">
        <v>837491.55</v>
      </c>
      <c r="K9" s="111">
        <v>234136.56</v>
      </c>
      <c r="L9" s="111">
        <v>415363.41</v>
      </c>
      <c r="M9" s="111">
        <v>129401.37</v>
      </c>
      <c r="N9" s="111">
        <v>89899.05</v>
      </c>
      <c r="O9" s="111">
        <v>26637.59</v>
      </c>
      <c r="P9" s="111">
        <v>15858.84</v>
      </c>
      <c r="Q9" s="111">
        <v>6008.13</v>
      </c>
      <c r="R9" s="111">
        <v>9386.99</v>
      </c>
      <c r="S9" s="111">
        <v>3626688.9499999997</v>
      </c>
    </row>
    <row r="10" spans="1:19" ht="12.75">
      <c r="A10" s="140" t="s">
        <v>140</v>
      </c>
      <c r="B10" s="111">
        <v>40.27</v>
      </c>
      <c r="C10" s="111">
        <v>20.68</v>
      </c>
      <c r="D10" s="111">
        <v>128.53</v>
      </c>
      <c r="E10" s="111">
        <v>170.08</v>
      </c>
      <c r="F10" s="111">
        <v>391.11</v>
      </c>
      <c r="G10" s="111">
        <v>117313.65</v>
      </c>
      <c r="H10" s="111">
        <v>634767.31</v>
      </c>
      <c r="I10" s="111">
        <v>878196.12</v>
      </c>
      <c r="J10" s="111">
        <v>711600.11</v>
      </c>
      <c r="K10" s="111">
        <v>140476.3</v>
      </c>
      <c r="L10" s="111">
        <v>66874.2</v>
      </c>
      <c r="M10" s="111">
        <v>142356.74</v>
      </c>
      <c r="N10" s="111">
        <v>57905.15</v>
      </c>
      <c r="O10" s="111">
        <v>20841.72</v>
      </c>
      <c r="P10" s="111">
        <v>14337.86</v>
      </c>
      <c r="Q10" s="111">
        <v>6718.47</v>
      </c>
      <c r="R10" s="111">
        <v>25204.79</v>
      </c>
      <c r="S10" s="111">
        <v>2817343.09</v>
      </c>
    </row>
    <row r="11" spans="1:19" ht="12.75">
      <c r="A11" s="140" t="s">
        <v>141</v>
      </c>
      <c r="B11" s="111">
        <v>133.37</v>
      </c>
      <c r="C11" s="111">
        <v>445.72</v>
      </c>
      <c r="D11" s="111">
        <v>208.86</v>
      </c>
      <c r="E11" s="111">
        <v>110.44</v>
      </c>
      <c r="F11" s="111">
        <v>1460.63</v>
      </c>
      <c r="G11" s="111">
        <v>4891.97</v>
      </c>
      <c r="H11" s="111">
        <v>96048.63</v>
      </c>
      <c r="I11" s="111">
        <v>25641.58</v>
      </c>
      <c r="J11" s="111">
        <v>111843.21</v>
      </c>
      <c r="K11" s="111">
        <v>383812.28</v>
      </c>
      <c r="L11" s="111">
        <v>232645.26</v>
      </c>
      <c r="M11" s="111">
        <v>554396.11</v>
      </c>
      <c r="N11" s="111">
        <v>152701.96</v>
      </c>
      <c r="O11" s="111">
        <v>163799.69</v>
      </c>
      <c r="P11" s="111">
        <v>228737.18</v>
      </c>
      <c r="Q11" s="111">
        <v>155417.07</v>
      </c>
      <c r="R11" s="111">
        <v>362599.84</v>
      </c>
      <c r="S11" s="111">
        <v>2474893.8</v>
      </c>
    </row>
    <row r="12" spans="1:19" ht="12.75">
      <c r="A12" s="140" t="s">
        <v>142</v>
      </c>
      <c r="B12" s="111">
        <v>7.95</v>
      </c>
      <c r="C12" s="111">
        <v>110.86</v>
      </c>
      <c r="D12" s="111">
        <v>744.32</v>
      </c>
      <c r="E12" s="111">
        <v>2279.66</v>
      </c>
      <c r="F12" s="111">
        <v>107246.46</v>
      </c>
      <c r="G12" s="111">
        <v>225524.04</v>
      </c>
      <c r="H12" s="111">
        <v>152197.08</v>
      </c>
      <c r="I12" s="111">
        <v>218820.19</v>
      </c>
      <c r="J12" s="111">
        <v>247203.2</v>
      </c>
      <c r="K12" s="111">
        <v>100522.73</v>
      </c>
      <c r="L12" s="111">
        <v>98096.08</v>
      </c>
      <c r="M12" s="111">
        <v>89079.18</v>
      </c>
      <c r="N12" s="111">
        <v>334033.22</v>
      </c>
      <c r="O12" s="111">
        <v>265539.93</v>
      </c>
      <c r="P12" s="111">
        <v>235124.62</v>
      </c>
      <c r="Q12" s="111">
        <v>114353.97</v>
      </c>
      <c r="R12" s="111">
        <v>160369.2</v>
      </c>
      <c r="S12" s="111">
        <v>2351252.6900000004</v>
      </c>
    </row>
    <row r="13" spans="1:19" ht="12.75">
      <c r="A13" s="140" t="s">
        <v>143</v>
      </c>
      <c r="B13" s="111">
        <v>430.5</v>
      </c>
      <c r="C13" s="111">
        <v>6985.78</v>
      </c>
      <c r="D13" s="111">
        <v>50.64</v>
      </c>
      <c r="E13" s="111">
        <v>192.08</v>
      </c>
      <c r="F13" s="111">
        <v>361.86</v>
      </c>
      <c r="G13" s="111">
        <v>1283.45</v>
      </c>
      <c r="H13" s="111">
        <v>1840.85</v>
      </c>
      <c r="I13" s="111">
        <v>22196.19</v>
      </c>
      <c r="J13" s="111">
        <v>10661.57</v>
      </c>
      <c r="K13" s="111">
        <v>6401.7</v>
      </c>
      <c r="L13" s="111">
        <v>14582.48</v>
      </c>
      <c r="M13" s="111">
        <v>45527.62</v>
      </c>
      <c r="N13" s="111">
        <v>79405.44</v>
      </c>
      <c r="O13" s="111">
        <v>170126.25</v>
      </c>
      <c r="P13" s="111">
        <v>216541.08</v>
      </c>
      <c r="Q13" s="111">
        <v>116829.6</v>
      </c>
      <c r="R13" s="111">
        <v>721344.7</v>
      </c>
      <c r="S13" s="111">
        <v>1414761.79</v>
      </c>
    </row>
    <row r="14" spans="1:19" ht="12.75">
      <c r="A14" s="140" t="s">
        <v>144</v>
      </c>
      <c r="B14" s="111">
        <v>1.38</v>
      </c>
      <c r="C14" s="111">
        <v>6.94</v>
      </c>
      <c r="D14" s="111">
        <v>28.32</v>
      </c>
      <c r="E14" s="111">
        <v>101.24</v>
      </c>
      <c r="F14" s="111">
        <v>1059.26</v>
      </c>
      <c r="G14" s="111">
        <v>39400.86</v>
      </c>
      <c r="H14" s="111">
        <v>330143.36</v>
      </c>
      <c r="I14" s="111">
        <v>240097.24</v>
      </c>
      <c r="J14" s="111">
        <v>221801.3</v>
      </c>
      <c r="K14" s="111">
        <v>116237.95</v>
      </c>
      <c r="L14" s="111">
        <v>78532.4</v>
      </c>
      <c r="M14" s="111">
        <v>17962.17</v>
      </c>
      <c r="N14" s="111">
        <v>12350.86</v>
      </c>
      <c r="O14" s="111">
        <v>22115.08</v>
      </c>
      <c r="P14" s="111">
        <v>8753.25</v>
      </c>
      <c r="Q14" s="111">
        <v>13514.54</v>
      </c>
      <c r="R14" s="111">
        <v>2210.19</v>
      </c>
      <c r="S14" s="111">
        <v>1104316.34</v>
      </c>
    </row>
    <row r="15" spans="1:19" ht="12.75">
      <c r="A15" s="140" t="s">
        <v>145</v>
      </c>
      <c r="B15" s="111">
        <v>35.1</v>
      </c>
      <c r="C15" s="111">
        <v>0.28</v>
      </c>
      <c r="D15" s="111">
        <v>3.7</v>
      </c>
      <c r="E15" s="111">
        <v>9.2</v>
      </c>
      <c r="F15" s="111">
        <v>29.36</v>
      </c>
      <c r="G15" s="111">
        <v>26.42</v>
      </c>
      <c r="H15" s="111">
        <v>5065.4</v>
      </c>
      <c r="I15" s="111">
        <v>14703.43</v>
      </c>
      <c r="J15" s="111">
        <v>22728.27</v>
      </c>
      <c r="K15" s="111">
        <v>5040.67</v>
      </c>
      <c r="L15" s="111">
        <v>44038.75</v>
      </c>
      <c r="M15" s="111">
        <v>80899.93</v>
      </c>
      <c r="N15" s="111">
        <v>119351.21</v>
      </c>
      <c r="O15" s="111">
        <v>170857.35</v>
      </c>
      <c r="P15" s="111">
        <v>104988.55</v>
      </c>
      <c r="Q15" s="111">
        <v>108752.54</v>
      </c>
      <c r="R15" s="111">
        <v>403335.47</v>
      </c>
      <c r="S15" s="111">
        <v>1079865.6300000001</v>
      </c>
    </row>
    <row r="16" spans="1:19" ht="12.75">
      <c r="A16" s="140" t="s">
        <v>146</v>
      </c>
      <c r="B16" s="111">
        <v>5.5</v>
      </c>
      <c r="C16" s="111">
        <v>3.54</v>
      </c>
      <c r="D16" s="111">
        <v>5.99</v>
      </c>
      <c r="E16" s="111">
        <v>50.24</v>
      </c>
      <c r="F16" s="111">
        <v>988.99</v>
      </c>
      <c r="G16" s="111">
        <v>1786.83</v>
      </c>
      <c r="H16" s="111">
        <v>2468.95</v>
      </c>
      <c r="I16" s="111">
        <v>198566.71</v>
      </c>
      <c r="J16" s="111">
        <v>228369.22</v>
      </c>
      <c r="K16" s="111">
        <v>167557.48</v>
      </c>
      <c r="L16" s="111">
        <v>107675.12</v>
      </c>
      <c r="M16" s="111">
        <v>115483.46</v>
      </c>
      <c r="N16" s="111">
        <v>78461.27</v>
      </c>
      <c r="O16" s="111">
        <v>53260.97</v>
      </c>
      <c r="P16" s="111">
        <v>36375.49</v>
      </c>
      <c r="Q16" s="111">
        <v>13732.71</v>
      </c>
      <c r="R16" s="111">
        <v>11302.53</v>
      </c>
      <c r="S16" s="111">
        <v>1016094.9999999999</v>
      </c>
    </row>
    <row r="17" spans="1:19" ht="12.75">
      <c r="A17" s="140" t="s">
        <v>147</v>
      </c>
      <c r="B17" s="111">
        <v>80.36</v>
      </c>
      <c r="C17" s="111">
        <v>1102.1</v>
      </c>
      <c r="D17" s="111">
        <v>3397.66</v>
      </c>
      <c r="E17" s="111">
        <v>6439.77</v>
      </c>
      <c r="F17" s="111">
        <v>21203.05</v>
      </c>
      <c r="G17" s="111">
        <v>36951.61</v>
      </c>
      <c r="H17" s="111">
        <v>213537.87</v>
      </c>
      <c r="I17" s="111">
        <v>260849.91</v>
      </c>
      <c r="J17" s="111">
        <v>152499.88</v>
      </c>
      <c r="K17" s="111">
        <v>107897.77</v>
      </c>
      <c r="L17" s="111">
        <v>83466.68</v>
      </c>
      <c r="M17" s="111">
        <v>174495.75</v>
      </c>
      <c r="N17" s="111">
        <v>61230.01</v>
      </c>
      <c r="O17" s="111">
        <v>190524.11</v>
      </c>
      <c r="P17" s="111">
        <v>109544.26</v>
      </c>
      <c r="Q17" s="111">
        <v>67774.19</v>
      </c>
      <c r="R17" s="111">
        <v>647734.71</v>
      </c>
      <c r="S17" s="111">
        <v>2138729.6899999995</v>
      </c>
    </row>
    <row r="18" spans="1:19" ht="12.75">
      <c r="A18" s="140" t="s">
        <v>148</v>
      </c>
      <c r="B18" s="111">
        <v>1.01</v>
      </c>
      <c r="C18" s="111">
        <v>184.64</v>
      </c>
      <c r="D18" s="111">
        <v>233</v>
      </c>
      <c r="E18" s="111">
        <v>2472.79</v>
      </c>
      <c r="F18" s="111">
        <v>41766.97</v>
      </c>
      <c r="G18" s="111">
        <v>1321.1</v>
      </c>
      <c r="H18" s="111">
        <v>2949.78</v>
      </c>
      <c r="I18" s="111">
        <v>52345.3</v>
      </c>
      <c r="J18" s="111">
        <v>3725.25</v>
      </c>
      <c r="K18" s="111">
        <v>11891.76</v>
      </c>
      <c r="L18" s="111">
        <v>9466.54</v>
      </c>
      <c r="M18" s="111">
        <v>2268.34</v>
      </c>
      <c r="N18" s="111">
        <v>15680.58</v>
      </c>
      <c r="O18" s="111">
        <v>22626.36</v>
      </c>
      <c r="P18" s="111">
        <v>20285.42</v>
      </c>
      <c r="Q18" s="111">
        <v>4842.41</v>
      </c>
      <c r="R18" s="111">
        <v>143778.27</v>
      </c>
      <c r="S18" s="111">
        <v>335839.51999999996</v>
      </c>
    </row>
    <row r="19" spans="1:19" ht="12.75">
      <c r="A19" s="109" t="s">
        <v>2</v>
      </c>
      <c r="B19" s="111">
        <v>462.79</v>
      </c>
      <c r="C19" s="111">
        <v>23.1</v>
      </c>
      <c r="D19" s="111">
        <v>33.33</v>
      </c>
      <c r="E19" s="111">
        <v>95.68</v>
      </c>
      <c r="F19" s="111">
        <v>216.33</v>
      </c>
      <c r="G19" s="111">
        <v>601.27</v>
      </c>
      <c r="H19" s="111">
        <v>352.56</v>
      </c>
      <c r="I19" s="111">
        <v>4381.57</v>
      </c>
      <c r="J19" s="111">
        <v>14030.64</v>
      </c>
      <c r="K19" s="111">
        <v>50997.55</v>
      </c>
      <c r="L19" s="111">
        <v>80080.09</v>
      </c>
      <c r="M19" s="111">
        <v>110908.82</v>
      </c>
      <c r="N19" s="111">
        <v>122319.22</v>
      </c>
      <c r="O19" s="111">
        <v>120879.61</v>
      </c>
      <c r="P19" s="111">
        <v>126804.37</v>
      </c>
      <c r="Q19" s="111">
        <v>135524.95</v>
      </c>
      <c r="R19" s="111">
        <v>1250655.74</v>
      </c>
      <c r="S19" s="111">
        <v>2018367.6199999999</v>
      </c>
    </row>
    <row r="20" spans="1:19" ht="12.75">
      <c r="A20" s="109" t="s">
        <v>3</v>
      </c>
      <c r="B20" s="111">
        <v>11998.7</v>
      </c>
      <c r="C20" s="111">
        <v>4785</v>
      </c>
      <c r="D20" s="111">
        <v>32488.03</v>
      </c>
      <c r="E20" s="111">
        <v>91377.33</v>
      </c>
      <c r="F20" s="111">
        <v>1192404.92</v>
      </c>
      <c r="G20" s="111">
        <v>480366.47</v>
      </c>
      <c r="H20" s="111">
        <v>915484.48</v>
      </c>
      <c r="I20" s="111">
        <v>428517.47</v>
      </c>
      <c r="J20" s="111">
        <v>452853.4</v>
      </c>
      <c r="K20" s="111">
        <v>711555.24</v>
      </c>
      <c r="L20" s="111">
        <v>294165.01</v>
      </c>
      <c r="M20" s="111">
        <v>268575.59</v>
      </c>
      <c r="N20" s="111">
        <v>249551.61</v>
      </c>
      <c r="O20" s="111">
        <v>139326.05</v>
      </c>
      <c r="P20" s="111">
        <v>135662.61</v>
      </c>
      <c r="Q20" s="111">
        <v>56769.87</v>
      </c>
      <c r="R20" s="111">
        <v>197945.63</v>
      </c>
      <c r="S20" s="111">
        <v>5663827.409999999</v>
      </c>
    </row>
    <row r="21" spans="1:19" ht="12.75">
      <c r="A21" s="109" t="s">
        <v>171</v>
      </c>
      <c r="B21" s="111">
        <v>77348.36</v>
      </c>
      <c r="C21" s="111">
        <v>152473.43999999997</v>
      </c>
      <c r="D21" s="111">
        <v>50980.17</v>
      </c>
      <c r="E21" s="111">
        <v>86415.23</v>
      </c>
      <c r="F21" s="111">
        <v>426842.51</v>
      </c>
      <c r="G21" s="111">
        <v>2510739.28</v>
      </c>
      <c r="H21" s="111">
        <v>12493420.37</v>
      </c>
      <c r="I21" s="111">
        <v>16222371.57</v>
      </c>
      <c r="J21" s="111">
        <v>11921673.469999999</v>
      </c>
      <c r="K21" s="111">
        <v>22229557.369999997</v>
      </c>
      <c r="L21" s="111">
        <v>7983348.010000001</v>
      </c>
      <c r="M21" s="111">
        <v>7559456.7299999995</v>
      </c>
      <c r="N21" s="111">
        <v>3301093.1699999995</v>
      </c>
      <c r="O21" s="111">
        <v>4411476.100000001</v>
      </c>
      <c r="P21" s="111">
        <v>1810724.1199999999</v>
      </c>
      <c r="Q21" s="111">
        <v>1265173.61</v>
      </c>
      <c r="R21" s="111">
        <v>6997553.259999999</v>
      </c>
      <c r="S21" s="111">
        <v>99500646.77000003</v>
      </c>
    </row>
    <row r="22" spans="1:19" ht="12.75">
      <c r="A22" s="140" t="s">
        <v>72</v>
      </c>
      <c r="B22" s="111">
        <v>68569.55</v>
      </c>
      <c r="C22" s="111">
        <v>150108.4</v>
      </c>
      <c r="D22" s="111">
        <v>46188.58</v>
      </c>
      <c r="E22" s="111">
        <v>82685.66</v>
      </c>
      <c r="F22" s="111">
        <v>416360.16</v>
      </c>
      <c r="G22" s="111">
        <v>2471452.5</v>
      </c>
      <c r="H22" s="111">
        <v>12389123.34</v>
      </c>
      <c r="I22" s="111">
        <v>15834610.22</v>
      </c>
      <c r="J22" s="111">
        <v>11407966.48</v>
      </c>
      <c r="K22" s="111">
        <v>21026262.34</v>
      </c>
      <c r="L22" s="111">
        <v>7543012.82</v>
      </c>
      <c r="M22" s="111">
        <v>6707394.01</v>
      </c>
      <c r="N22" s="111">
        <v>2895344.8</v>
      </c>
      <c r="O22" s="111">
        <v>3580356.16</v>
      </c>
      <c r="P22" s="111">
        <v>1521292.7</v>
      </c>
      <c r="Q22" s="111">
        <v>1018584.48</v>
      </c>
      <c r="R22" s="111">
        <v>4513748.34</v>
      </c>
      <c r="S22" s="111">
        <v>91673060.54000002</v>
      </c>
    </row>
    <row r="23" spans="1:19" ht="12.75">
      <c r="A23" s="140" t="s">
        <v>73</v>
      </c>
      <c r="B23" s="111">
        <v>8745.16</v>
      </c>
      <c r="C23" s="111">
        <v>2329.37</v>
      </c>
      <c r="D23" s="111">
        <v>4617.28</v>
      </c>
      <c r="E23" s="111">
        <v>3396.78</v>
      </c>
      <c r="F23" s="111">
        <v>9970.48</v>
      </c>
      <c r="G23" s="111">
        <v>36781.77</v>
      </c>
      <c r="H23" s="111">
        <v>79133.75</v>
      </c>
      <c r="I23" s="111">
        <v>265115.52</v>
      </c>
      <c r="J23" s="111">
        <v>405065.27</v>
      </c>
      <c r="K23" s="111">
        <v>1029006.36</v>
      </c>
      <c r="L23" s="111">
        <v>329532.91</v>
      </c>
      <c r="M23" s="111">
        <v>763849.57</v>
      </c>
      <c r="N23" s="111">
        <v>342752.51</v>
      </c>
      <c r="O23" s="111">
        <v>737489.33</v>
      </c>
      <c r="P23" s="111">
        <v>265968.24</v>
      </c>
      <c r="Q23" s="111">
        <v>172664.51</v>
      </c>
      <c r="R23" s="111">
        <v>896901.39</v>
      </c>
      <c r="S23" s="111">
        <v>5353320.199999999</v>
      </c>
    </row>
    <row r="24" spans="1:19" ht="12.75">
      <c r="A24" s="140" t="s">
        <v>74</v>
      </c>
      <c r="B24" s="111">
        <v>9.66</v>
      </c>
      <c r="C24" s="111">
        <v>15.09</v>
      </c>
      <c r="D24" s="111">
        <v>118.28</v>
      </c>
      <c r="E24" s="111">
        <v>89.93</v>
      </c>
      <c r="F24" s="111">
        <v>98.34</v>
      </c>
      <c r="G24" s="111">
        <v>399.33</v>
      </c>
      <c r="H24" s="111">
        <v>112.45</v>
      </c>
      <c r="I24" s="111">
        <v>74.44</v>
      </c>
      <c r="J24" s="111">
        <v>54.94</v>
      </c>
      <c r="K24" s="111">
        <v>86.79</v>
      </c>
      <c r="L24" s="111">
        <v>24.23</v>
      </c>
      <c r="M24" s="111">
        <v>3674.92</v>
      </c>
      <c r="N24" s="111">
        <v>374.91</v>
      </c>
      <c r="O24" s="111">
        <v>2569.94</v>
      </c>
      <c r="P24" s="111">
        <v>320.44</v>
      </c>
      <c r="Q24" s="111">
        <v>252.21</v>
      </c>
      <c r="R24" s="111">
        <v>1467557.43</v>
      </c>
      <c r="S24" s="111">
        <v>1475833.3299999998</v>
      </c>
    </row>
    <row r="25" spans="1:19" ht="12.75">
      <c r="A25" s="140" t="s">
        <v>173</v>
      </c>
      <c r="B25" s="111">
        <v>5.26</v>
      </c>
      <c r="C25" s="111">
        <v>6.12</v>
      </c>
      <c r="D25" s="111">
        <v>41.88</v>
      </c>
      <c r="E25" s="111">
        <v>120.54</v>
      </c>
      <c r="F25" s="111">
        <v>373.08</v>
      </c>
      <c r="G25" s="111">
        <v>2002.57</v>
      </c>
      <c r="H25" s="111">
        <v>24757.35</v>
      </c>
      <c r="I25" s="111">
        <v>121994.09</v>
      </c>
      <c r="J25" s="111">
        <v>102752.74</v>
      </c>
      <c r="K25" s="111">
        <v>130691.74</v>
      </c>
      <c r="L25" s="111">
        <v>46200.76</v>
      </c>
      <c r="M25" s="111">
        <v>28580.63</v>
      </c>
      <c r="N25" s="111">
        <v>37749.92</v>
      </c>
      <c r="O25" s="111">
        <v>9231.33</v>
      </c>
      <c r="P25" s="111">
        <v>8162.63</v>
      </c>
      <c r="Q25" s="111">
        <v>4807.1</v>
      </c>
      <c r="R25" s="111">
        <v>5463.54</v>
      </c>
      <c r="S25" s="111">
        <v>522941.27999999997</v>
      </c>
    </row>
    <row r="26" spans="1:19" ht="12.75">
      <c r="A26" s="140" t="s">
        <v>172</v>
      </c>
      <c r="B26" s="111">
        <v>18.73</v>
      </c>
      <c r="C26" s="111">
        <v>14.46</v>
      </c>
      <c r="D26" s="111">
        <v>14.15</v>
      </c>
      <c r="E26" s="111">
        <v>122.32</v>
      </c>
      <c r="F26" s="111">
        <v>40.45</v>
      </c>
      <c r="G26" s="111">
        <v>103.11</v>
      </c>
      <c r="H26" s="111">
        <v>293.48</v>
      </c>
      <c r="I26" s="111">
        <v>577.3</v>
      </c>
      <c r="J26" s="111">
        <v>5834.04</v>
      </c>
      <c r="K26" s="111">
        <v>43510.14</v>
      </c>
      <c r="L26" s="111">
        <v>64577.29</v>
      </c>
      <c r="M26" s="111">
        <v>55957.6</v>
      </c>
      <c r="N26" s="111">
        <v>24871.03</v>
      </c>
      <c r="O26" s="111">
        <v>81829.34</v>
      </c>
      <c r="P26" s="111">
        <v>14980.11</v>
      </c>
      <c r="Q26" s="111">
        <v>68865.31</v>
      </c>
      <c r="R26" s="111">
        <v>113882.56</v>
      </c>
      <c r="S26" s="111">
        <v>475491.42</v>
      </c>
    </row>
    <row r="27" spans="1:19" ht="12.75">
      <c r="A27" s="109" t="s">
        <v>4</v>
      </c>
      <c r="B27" s="111">
        <v>2402.49</v>
      </c>
      <c r="C27" s="111">
        <v>417.36</v>
      </c>
      <c r="D27" s="111">
        <v>114426.69</v>
      </c>
      <c r="E27" s="111">
        <v>968529.58</v>
      </c>
      <c r="F27" s="111">
        <v>658177.82</v>
      </c>
      <c r="G27" s="111">
        <v>369419.45</v>
      </c>
      <c r="H27" s="111">
        <v>112916.07</v>
      </c>
      <c r="I27" s="111">
        <v>77700.35</v>
      </c>
      <c r="J27" s="111">
        <v>49829.87</v>
      </c>
      <c r="K27" s="111">
        <v>37681.32</v>
      </c>
      <c r="L27" s="111">
        <v>4847.08</v>
      </c>
      <c r="M27" s="111">
        <v>3579.78</v>
      </c>
      <c r="N27" s="111">
        <v>3837.65</v>
      </c>
      <c r="O27" s="111">
        <v>224.79</v>
      </c>
      <c r="P27" s="111">
        <v>173.08</v>
      </c>
      <c r="Q27" s="111">
        <v>152.18</v>
      </c>
      <c r="R27" s="111">
        <v>3890.41</v>
      </c>
      <c r="S27" s="111">
        <v>2408205.97</v>
      </c>
    </row>
    <row r="28" spans="1:19" ht="12.75">
      <c r="A28" s="109" t="s">
        <v>188</v>
      </c>
      <c r="B28" s="111">
        <v>35740.34</v>
      </c>
      <c r="C28" s="111">
        <v>424793.17</v>
      </c>
      <c r="D28" s="111">
        <v>1218483.27</v>
      </c>
      <c r="E28" s="111">
        <v>664488.0399999999</v>
      </c>
      <c r="F28" s="111">
        <v>2458590.18</v>
      </c>
      <c r="G28" s="111">
        <v>6805422.89</v>
      </c>
      <c r="H28" s="111">
        <v>10895415.1</v>
      </c>
      <c r="I28" s="111">
        <v>10434976.43</v>
      </c>
      <c r="J28" s="111">
        <v>12163600.329999998</v>
      </c>
      <c r="K28" s="111">
        <v>7786919.28</v>
      </c>
      <c r="L28" s="111">
        <v>5224157.39</v>
      </c>
      <c r="M28" s="111">
        <v>4365168.649999999</v>
      </c>
      <c r="N28" s="111">
        <v>2252181.38</v>
      </c>
      <c r="O28" s="111">
        <v>1088679.3900000001</v>
      </c>
      <c r="P28" s="111">
        <v>1065720.45</v>
      </c>
      <c r="Q28" s="111">
        <v>522263.99</v>
      </c>
      <c r="R28" s="111">
        <v>980063.8899999999</v>
      </c>
      <c r="S28" s="111">
        <v>68386664.17</v>
      </c>
    </row>
    <row r="29" spans="1:19" ht="12.75">
      <c r="A29" s="140" t="s">
        <v>152</v>
      </c>
      <c r="B29" s="111">
        <v>0</v>
      </c>
      <c r="C29" s="111">
        <v>0</v>
      </c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0.04</v>
      </c>
      <c r="K29" s="111">
        <v>0</v>
      </c>
      <c r="L29" s="111">
        <v>0</v>
      </c>
      <c r="M29" s="111">
        <v>0.05</v>
      </c>
      <c r="N29" s="111">
        <v>0.36</v>
      </c>
      <c r="O29" s="111">
        <v>0.05</v>
      </c>
      <c r="P29" s="111">
        <v>0.39</v>
      </c>
      <c r="Q29" s="111">
        <v>0.25</v>
      </c>
      <c r="R29" s="111">
        <v>62103.74</v>
      </c>
      <c r="S29" s="111">
        <v>62104.88</v>
      </c>
    </row>
    <row r="30" spans="1:19" ht="12.75">
      <c r="A30" s="140" t="s">
        <v>153</v>
      </c>
      <c r="B30" s="111">
        <v>63.86</v>
      </c>
      <c r="C30" s="111">
        <v>65706.88</v>
      </c>
      <c r="D30" s="111">
        <v>172552.85</v>
      </c>
      <c r="E30" s="111">
        <v>2089.61</v>
      </c>
      <c r="F30" s="111">
        <v>23856.42</v>
      </c>
      <c r="G30" s="111">
        <v>10699.38</v>
      </c>
      <c r="H30" s="111">
        <v>164767.36</v>
      </c>
      <c r="I30" s="111">
        <v>66293.3</v>
      </c>
      <c r="J30" s="111">
        <v>180413.27</v>
      </c>
      <c r="K30" s="111">
        <v>58688.75</v>
      </c>
      <c r="L30" s="111">
        <v>70518.16</v>
      </c>
      <c r="M30" s="111">
        <v>24935.62</v>
      </c>
      <c r="N30" s="111">
        <v>12182.26</v>
      </c>
      <c r="O30" s="111">
        <v>25626.55</v>
      </c>
      <c r="P30" s="111">
        <v>4852.84</v>
      </c>
      <c r="Q30" s="111">
        <v>25625.26</v>
      </c>
      <c r="R30" s="111">
        <v>23171.22</v>
      </c>
      <c r="S30" s="111">
        <v>932043.59</v>
      </c>
    </row>
    <row r="31" spans="1:19" ht="12.75">
      <c r="A31" s="140" t="s">
        <v>154</v>
      </c>
      <c r="B31" s="111">
        <v>4109.99</v>
      </c>
      <c r="C31" s="111">
        <v>128874.64</v>
      </c>
      <c r="D31" s="111">
        <v>288240.16</v>
      </c>
      <c r="E31" s="111">
        <v>193359.79</v>
      </c>
      <c r="F31" s="111">
        <v>1270706.33</v>
      </c>
      <c r="G31" s="111">
        <v>4059562.98</v>
      </c>
      <c r="H31" s="111">
        <v>6255086.15</v>
      </c>
      <c r="I31" s="111">
        <v>3986025.55</v>
      </c>
      <c r="J31" s="111">
        <v>4929072.52</v>
      </c>
      <c r="K31" s="111">
        <v>3192099.3</v>
      </c>
      <c r="L31" s="111">
        <v>2414775.36</v>
      </c>
      <c r="M31" s="111">
        <v>996557.26</v>
      </c>
      <c r="N31" s="111">
        <v>567448.96</v>
      </c>
      <c r="O31" s="111">
        <v>352563.9</v>
      </c>
      <c r="P31" s="111">
        <v>230373.32</v>
      </c>
      <c r="Q31" s="111">
        <v>86603.53</v>
      </c>
      <c r="R31" s="111">
        <v>174151.74</v>
      </c>
      <c r="S31" s="111">
        <v>29129611.48</v>
      </c>
    </row>
    <row r="32" spans="1:19" ht="12.75">
      <c r="A32" s="140" t="s">
        <v>155</v>
      </c>
      <c r="B32" s="111">
        <v>24479.68</v>
      </c>
      <c r="C32" s="111">
        <v>86127.34</v>
      </c>
      <c r="D32" s="111">
        <v>561697.79</v>
      </c>
      <c r="E32" s="111">
        <v>455600.69</v>
      </c>
      <c r="F32" s="111">
        <v>945117.21</v>
      </c>
      <c r="G32" s="111">
        <v>2334292.41</v>
      </c>
      <c r="H32" s="111">
        <v>4179465.06</v>
      </c>
      <c r="I32" s="111">
        <v>6005459.84</v>
      </c>
      <c r="J32" s="111">
        <v>6810006.82</v>
      </c>
      <c r="K32" s="111">
        <v>4305994.4</v>
      </c>
      <c r="L32" s="111">
        <v>2652234.59</v>
      </c>
      <c r="M32" s="111">
        <v>3235971.33</v>
      </c>
      <c r="N32" s="111">
        <v>1649267.54</v>
      </c>
      <c r="O32" s="111">
        <v>701827.31</v>
      </c>
      <c r="P32" s="111">
        <v>820046.57</v>
      </c>
      <c r="Q32" s="111">
        <v>400291.96</v>
      </c>
      <c r="R32" s="111">
        <v>711978.23</v>
      </c>
      <c r="S32" s="111">
        <v>35879858.77</v>
      </c>
    </row>
    <row r="33" spans="1:19" ht="12.75">
      <c r="A33" s="140" t="s">
        <v>156</v>
      </c>
      <c r="B33" s="111">
        <v>7086.81</v>
      </c>
      <c r="C33" s="111">
        <v>144084.31</v>
      </c>
      <c r="D33" s="111">
        <v>195992.47</v>
      </c>
      <c r="E33" s="111">
        <v>13437.95</v>
      </c>
      <c r="F33" s="111">
        <v>218910.22</v>
      </c>
      <c r="G33" s="111">
        <v>400868.12</v>
      </c>
      <c r="H33" s="111">
        <v>296096.53</v>
      </c>
      <c r="I33" s="111">
        <v>377197.74</v>
      </c>
      <c r="J33" s="111">
        <v>244107.68</v>
      </c>
      <c r="K33" s="111">
        <v>230136.83</v>
      </c>
      <c r="L33" s="111">
        <v>86629.28</v>
      </c>
      <c r="M33" s="111">
        <v>107704.39</v>
      </c>
      <c r="N33" s="111">
        <v>23282.26</v>
      </c>
      <c r="O33" s="111">
        <v>8661.58</v>
      </c>
      <c r="P33" s="111">
        <v>10447.33</v>
      </c>
      <c r="Q33" s="111">
        <v>9742.99</v>
      </c>
      <c r="R33" s="111">
        <v>8658.96</v>
      </c>
      <c r="S33" s="111">
        <v>2383045.45</v>
      </c>
    </row>
    <row r="34" spans="1:19" ht="12.75" hidden="1">
      <c r="A34" s="109" t="s">
        <v>135</v>
      </c>
      <c r="B34" s="111">
        <v>16183.210000000001</v>
      </c>
      <c r="C34" s="111">
        <v>364498.72</v>
      </c>
      <c r="D34" s="111">
        <v>1092133.77</v>
      </c>
      <c r="E34" s="111">
        <v>619157.25</v>
      </c>
      <c r="F34" s="111">
        <v>2418357.06</v>
      </c>
      <c r="G34" s="111">
        <v>6755796.289999999</v>
      </c>
      <c r="H34" s="111">
        <v>10151864.67</v>
      </c>
      <c r="I34" s="111">
        <v>8898589.33</v>
      </c>
      <c r="J34" s="111">
        <v>10459828.67</v>
      </c>
      <c r="K34" s="111">
        <v>6791856.109999999</v>
      </c>
      <c r="L34" s="111">
        <v>4159759.2600000002</v>
      </c>
      <c r="M34" s="111">
        <v>3041792.65</v>
      </c>
      <c r="N34" s="111">
        <v>1683093.97</v>
      </c>
      <c r="O34" s="111">
        <v>725666.73</v>
      </c>
      <c r="P34" s="111">
        <v>583634.39</v>
      </c>
      <c r="Q34" s="111">
        <v>268975.13</v>
      </c>
      <c r="R34" s="111">
        <v>537189.52</v>
      </c>
      <c r="S34" s="111">
        <v>58568376.73</v>
      </c>
    </row>
    <row r="35" spans="1:19" ht="12.75" hidden="1">
      <c r="A35" s="140" t="s">
        <v>157</v>
      </c>
      <c r="B35" s="111">
        <v>0</v>
      </c>
      <c r="C35" s="111">
        <v>0</v>
      </c>
      <c r="D35" s="111">
        <v>0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0.04</v>
      </c>
      <c r="K35" s="111">
        <v>0</v>
      </c>
      <c r="L35" s="111">
        <v>0</v>
      </c>
      <c r="M35" s="111">
        <v>0.05</v>
      </c>
      <c r="N35" s="111">
        <v>0.36</v>
      </c>
      <c r="O35" s="111">
        <v>0.05</v>
      </c>
      <c r="P35" s="111">
        <v>0.39</v>
      </c>
      <c r="Q35" s="111">
        <v>0.25</v>
      </c>
      <c r="R35" s="111">
        <v>62103.74</v>
      </c>
      <c r="S35" s="111">
        <v>62104.88</v>
      </c>
    </row>
    <row r="36" spans="1:19" ht="12.75" hidden="1">
      <c r="A36" s="140" t="s">
        <v>158</v>
      </c>
      <c r="B36" s="111">
        <v>38.72</v>
      </c>
      <c r="C36" s="111">
        <v>46314.18</v>
      </c>
      <c r="D36" s="111">
        <v>112353.7</v>
      </c>
      <c r="E36" s="111">
        <v>114.26</v>
      </c>
      <c r="F36" s="111">
        <v>23804.28</v>
      </c>
      <c r="G36" s="111">
        <v>10526.79</v>
      </c>
      <c r="H36" s="111">
        <v>163376.55</v>
      </c>
      <c r="I36" s="111">
        <v>62945.42</v>
      </c>
      <c r="J36" s="111">
        <v>170010.78</v>
      </c>
      <c r="K36" s="111">
        <v>33225.76</v>
      </c>
      <c r="L36" s="111">
        <v>44473.88</v>
      </c>
      <c r="M36" s="111">
        <v>8410.33</v>
      </c>
      <c r="N36" s="111">
        <v>7259.29</v>
      </c>
      <c r="O36" s="111">
        <v>18531.07</v>
      </c>
      <c r="P36" s="111">
        <v>1980.65</v>
      </c>
      <c r="Q36" s="111">
        <v>3780.49</v>
      </c>
      <c r="R36" s="111">
        <v>15458.56</v>
      </c>
      <c r="S36" s="111">
        <v>722604.71</v>
      </c>
    </row>
    <row r="37" spans="1:19" ht="12.75" hidden="1">
      <c r="A37" s="140" t="s">
        <v>159</v>
      </c>
      <c r="B37" s="111">
        <v>2597.5</v>
      </c>
      <c r="C37" s="111">
        <v>88815.02</v>
      </c>
      <c r="D37" s="111">
        <v>271395.64</v>
      </c>
      <c r="E37" s="111">
        <v>159232</v>
      </c>
      <c r="F37" s="111">
        <v>1233416.39</v>
      </c>
      <c r="G37" s="111">
        <v>4017236.51</v>
      </c>
      <c r="H37" s="111">
        <v>5600595.94</v>
      </c>
      <c r="I37" s="111">
        <v>3016290</v>
      </c>
      <c r="J37" s="111">
        <v>4124356.7</v>
      </c>
      <c r="K37" s="111">
        <v>2741025.04</v>
      </c>
      <c r="L37" s="111">
        <v>1907131.1</v>
      </c>
      <c r="M37" s="111">
        <v>700094.92</v>
      </c>
      <c r="N37" s="111">
        <v>385210.06</v>
      </c>
      <c r="O37" s="111">
        <v>182889.83</v>
      </c>
      <c r="P37" s="111">
        <v>41421.74</v>
      </c>
      <c r="Q37" s="111">
        <v>16055.74</v>
      </c>
      <c r="R37" s="111">
        <v>36536.31</v>
      </c>
      <c r="S37" s="111">
        <v>24524300.439999994</v>
      </c>
    </row>
    <row r="38" spans="1:19" ht="12.75" hidden="1">
      <c r="A38" s="140" t="s">
        <v>160</v>
      </c>
      <c r="B38" s="111">
        <v>6460.72</v>
      </c>
      <c r="C38" s="111">
        <v>85433.94</v>
      </c>
      <c r="D38" s="111">
        <v>512693.92</v>
      </c>
      <c r="E38" s="111">
        <v>446386.24</v>
      </c>
      <c r="F38" s="111">
        <v>942255.5</v>
      </c>
      <c r="G38" s="111">
        <v>2327279.47</v>
      </c>
      <c r="H38" s="111">
        <v>4092140.05</v>
      </c>
      <c r="I38" s="111">
        <v>5442913.32</v>
      </c>
      <c r="J38" s="111">
        <v>5931495.36</v>
      </c>
      <c r="K38" s="111">
        <v>3790763.8</v>
      </c>
      <c r="L38" s="111">
        <v>2127638.83</v>
      </c>
      <c r="M38" s="111">
        <v>2231236.42</v>
      </c>
      <c r="N38" s="111">
        <v>1272771.34</v>
      </c>
      <c r="O38" s="111">
        <v>518097.03</v>
      </c>
      <c r="P38" s="111">
        <v>533579.01</v>
      </c>
      <c r="Q38" s="111">
        <v>241123.93</v>
      </c>
      <c r="R38" s="111">
        <v>417153.26</v>
      </c>
      <c r="S38" s="111">
        <v>30919422.140000004</v>
      </c>
    </row>
    <row r="39" spans="1:19" ht="12.75" hidden="1">
      <c r="A39" s="140" t="s">
        <v>161</v>
      </c>
      <c r="B39" s="111">
        <v>7086.27</v>
      </c>
      <c r="C39" s="111">
        <v>143935.58</v>
      </c>
      <c r="D39" s="111">
        <v>195690.51</v>
      </c>
      <c r="E39" s="111">
        <v>13424.75</v>
      </c>
      <c r="F39" s="111">
        <v>218880.89</v>
      </c>
      <c r="G39" s="111">
        <v>400753.52</v>
      </c>
      <c r="H39" s="111">
        <v>295752.13</v>
      </c>
      <c r="I39" s="111">
        <v>376440.59</v>
      </c>
      <c r="J39" s="111">
        <v>233965.79</v>
      </c>
      <c r="K39" s="111">
        <v>226841.51</v>
      </c>
      <c r="L39" s="111">
        <v>80515.45</v>
      </c>
      <c r="M39" s="111">
        <v>102050.93</v>
      </c>
      <c r="N39" s="111">
        <v>17852.92</v>
      </c>
      <c r="O39" s="111">
        <v>6148.75</v>
      </c>
      <c r="P39" s="111">
        <v>6652.6</v>
      </c>
      <c r="Q39" s="111">
        <v>8014.72</v>
      </c>
      <c r="R39" s="111">
        <v>5937.65</v>
      </c>
      <c r="S39" s="111">
        <v>2339944.5600000005</v>
      </c>
    </row>
    <row r="40" spans="1:19" ht="12.75" hidden="1">
      <c r="A40" s="109" t="s">
        <v>136</v>
      </c>
      <c r="B40" s="111">
        <v>19517.25</v>
      </c>
      <c r="C40" s="111">
        <v>60044.28999999999</v>
      </c>
      <c r="D40" s="111">
        <v>91254.47</v>
      </c>
      <c r="E40" s="111">
        <v>30947.95</v>
      </c>
      <c r="F40" s="111">
        <v>5279.25</v>
      </c>
      <c r="G40" s="111">
        <v>47255.02</v>
      </c>
      <c r="H40" s="111">
        <v>721484.62</v>
      </c>
      <c r="I40" s="111">
        <v>1436975.74</v>
      </c>
      <c r="J40" s="111">
        <v>1441836.32</v>
      </c>
      <c r="K40" s="111">
        <v>797768.79</v>
      </c>
      <c r="L40" s="111">
        <v>757998.07</v>
      </c>
      <c r="M40" s="111">
        <v>1128313.66</v>
      </c>
      <c r="N40" s="111">
        <v>456074.87000000005</v>
      </c>
      <c r="O40" s="111">
        <v>256943.02000000002</v>
      </c>
      <c r="P40" s="111">
        <v>381213.24000000005</v>
      </c>
      <c r="Q40" s="111">
        <v>188302.21000000002</v>
      </c>
      <c r="R40" s="111">
        <v>365160.52999999997</v>
      </c>
      <c r="S40" s="111">
        <v>8186369.300000001</v>
      </c>
    </row>
    <row r="41" spans="1:19" ht="12.75" hidden="1">
      <c r="A41" s="140" t="s">
        <v>162</v>
      </c>
      <c r="B41" s="111">
        <v>0</v>
      </c>
      <c r="C41" s="111">
        <v>0</v>
      </c>
      <c r="D41" s="111">
        <v>0</v>
      </c>
      <c r="E41" s="111">
        <v>0</v>
      </c>
      <c r="F41" s="111">
        <v>0</v>
      </c>
      <c r="G41" s="111">
        <v>0</v>
      </c>
      <c r="H41" s="111">
        <v>0</v>
      </c>
      <c r="I41" s="111">
        <v>0</v>
      </c>
      <c r="J41" s="111">
        <v>0</v>
      </c>
      <c r="K41" s="111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  <c r="Q41" s="111">
        <v>0</v>
      </c>
      <c r="R41" s="111">
        <v>0</v>
      </c>
      <c r="S41" s="111">
        <v>0</v>
      </c>
    </row>
    <row r="42" spans="1:19" ht="12.75" hidden="1">
      <c r="A42" s="140" t="s">
        <v>163</v>
      </c>
      <c r="B42" s="111">
        <v>25.12</v>
      </c>
      <c r="C42" s="111">
        <v>19392.7</v>
      </c>
      <c r="D42" s="111">
        <v>60199.13</v>
      </c>
      <c r="E42" s="111">
        <v>1975.04</v>
      </c>
      <c r="F42" s="111">
        <v>50.78</v>
      </c>
      <c r="G42" s="111">
        <v>139.51</v>
      </c>
      <c r="H42" s="111">
        <v>305.03</v>
      </c>
      <c r="I42" s="111">
        <v>3273.84</v>
      </c>
      <c r="J42" s="111">
        <v>10371.73</v>
      </c>
      <c r="K42" s="111">
        <v>25345.95</v>
      </c>
      <c r="L42" s="111">
        <v>25909.52</v>
      </c>
      <c r="M42" s="111">
        <v>14774</v>
      </c>
      <c r="N42" s="111">
        <v>4470.49</v>
      </c>
      <c r="O42" s="111">
        <v>1142.48</v>
      </c>
      <c r="P42" s="111">
        <v>621.86</v>
      </c>
      <c r="Q42" s="111">
        <v>318.65</v>
      </c>
      <c r="R42" s="111">
        <v>2685.3</v>
      </c>
      <c r="S42" s="111">
        <v>171001.12999999995</v>
      </c>
    </row>
    <row r="43" spans="1:19" ht="12.75" hidden="1">
      <c r="A43" s="140" t="s">
        <v>164</v>
      </c>
      <c r="B43" s="111">
        <v>1508.33</v>
      </c>
      <c r="C43" s="111">
        <v>40047.14</v>
      </c>
      <c r="D43" s="111">
        <v>14052.38</v>
      </c>
      <c r="E43" s="111">
        <v>22225.84</v>
      </c>
      <c r="F43" s="111">
        <v>3008.39</v>
      </c>
      <c r="G43" s="111">
        <v>41286.82</v>
      </c>
      <c r="H43" s="111">
        <v>654062.06</v>
      </c>
      <c r="I43" s="111">
        <v>955410.56</v>
      </c>
      <c r="J43" s="111">
        <v>681452.77</v>
      </c>
      <c r="K43" s="111">
        <v>295244.66</v>
      </c>
      <c r="L43" s="111">
        <v>239174.08</v>
      </c>
      <c r="M43" s="111">
        <v>185094.66</v>
      </c>
      <c r="N43" s="111">
        <v>84618.78</v>
      </c>
      <c r="O43" s="111">
        <v>82253</v>
      </c>
      <c r="P43" s="111">
        <v>115323.45</v>
      </c>
      <c r="Q43" s="111">
        <v>40753.3</v>
      </c>
      <c r="R43" s="111">
        <v>108257.95</v>
      </c>
      <c r="S43" s="111">
        <v>3563774.1700000004</v>
      </c>
    </row>
    <row r="44" spans="1:19" ht="12.75" hidden="1">
      <c r="A44" s="140" t="s">
        <v>165</v>
      </c>
      <c r="B44" s="111">
        <v>17983.26</v>
      </c>
      <c r="C44" s="111">
        <v>456.25</v>
      </c>
      <c r="D44" s="111">
        <v>16701</v>
      </c>
      <c r="E44" s="111">
        <v>6733.88</v>
      </c>
      <c r="F44" s="111">
        <v>2191.54</v>
      </c>
      <c r="G44" s="111">
        <v>5714.09</v>
      </c>
      <c r="H44" s="111">
        <v>66792.34</v>
      </c>
      <c r="I44" s="111">
        <v>477541.79</v>
      </c>
      <c r="J44" s="111">
        <v>739878.52</v>
      </c>
      <c r="K44" s="111">
        <v>473888.96</v>
      </c>
      <c r="L44" s="111">
        <v>486806.72</v>
      </c>
      <c r="M44" s="111">
        <v>922795.26</v>
      </c>
      <c r="N44" s="111">
        <v>361556.7</v>
      </c>
      <c r="O44" s="111">
        <v>171125.85</v>
      </c>
      <c r="P44" s="111">
        <v>261473.23</v>
      </c>
      <c r="Q44" s="111">
        <v>145502</v>
      </c>
      <c r="R44" s="111">
        <v>251502.61</v>
      </c>
      <c r="S44" s="111">
        <v>4408644</v>
      </c>
    </row>
    <row r="45" spans="1:19" ht="12.75" hidden="1">
      <c r="A45" s="140" t="s">
        <v>166</v>
      </c>
      <c r="B45" s="111">
        <v>0.54</v>
      </c>
      <c r="C45" s="111">
        <v>148.2</v>
      </c>
      <c r="D45" s="111">
        <v>301.96</v>
      </c>
      <c r="E45" s="111">
        <v>13.19</v>
      </c>
      <c r="F45" s="111">
        <v>28.54</v>
      </c>
      <c r="G45" s="111">
        <v>114.6</v>
      </c>
      <c r="H45" s="111">
        <v>325.19</v>
      </c>
      <c r="I45" s="111">
        <v>749.55</v>
      </c>
      <c r="J45" s="111">
        <v>10133.3</v>
      </c>
      <c r="K45" s="111">
        <v>3289.22</v>
      </c>
      <c r="L45" s="111">
        <v>6107.75</v>
      </c>
      <c r="M45" s="111">
        <v>5649.74</v>
      </c>
      <c r="N45" s="111">
        <v>5428.9</v>
      </c>
      <c r="O45" s="111">
        <v>2421.69</v>
      </c>
      <c r="P45" s="111">
        <v>3794.7</v>
      </c>
      <c r="Q45" s="111">
        <v>1728.26</v>
      </c>
      <c r="R45" s="111">
        <v>2714.67</v>
      </c>
      <c r="S45" s="111">
        <v>42950</v>
      </c>
    </row>
    <row r="46" spans="1:19" ht="12.75" hidden="1">
      <c r="A46" s="109" t="s">
        <v>5</v>
      </c>
      <c r="B46" s="111">
        <v>39.870000000000005</v>
      </c>
      <c r="C46" s="111">
        <v>250.16</v>
      </c>
      <c r="D46" s="111">
        <v>35095.04</v>
      </c>
      <c r="E46" s="111">
        <v>14382.83</v>
      </c>
      <c r="F46" s="111">
        <v>34953.85</v>
      </c>
      <c r="G46" s="111">
        <v>2371.59</v>
      </c>
      <c r="H46" s="111">
        <v>22065.819999999996</v>
      </c>
      <c r="I46" s="111">
        <v>99411.36</v>
      </c>
      <c r="J46" s="111">
        <v>261935.36000000002</v>
      </c>
      <c r="K46" s="111">
        <v>197294.37000000002</v>
      </c>
      <c r="L46" s="111">
        <v>306400.06</v>
      </c>
      <c r="M46" s="111">
        <v>195062.34</v>
      </c>
      <c r="N46" s="111">
        <v>113012.54</v>
      </c>
      <c r="O46" s="111">
        <v>106069.62000000001</v>
      </c>
      <c r="P46" s="111">
        <v>100872.82</v>
      </c>
      <c r="Q46" s="111">
        <v>64986.65</v>
      </c>
      <c r="R46" s="111">
        <v>77713.83</v>
      </c>
      <c r="S46" s="111">
        <v>1631918.1100000003</v>
      </c>
    </row>
    <row r="47" spans="1:19" ht="12.75" hidden="1">
      <c r="A47" s="140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</row>
    <row r="48" spans="1:19" ht="12.75" hidden="1">
      <c r="A48" s="140" t="s">
        <v>167</v>
      </c>
      <c r="B48" s="111">
        <v>0.02</v>
      </c>
      <c r="C48" s="111">
        <v>0</v>
      </c>
      <c r="D48" s="111">
        <v>0.02</v>
      </c>
      <c r="E48" s="111">
        <v>0.32</v>
      </c>
      <c r="F48" s="111">
        <v>1.35</v>
      </c>
      <c r="G48" s="111">
        <v>33.09</v>
      </c>
      <c r="H48" s="111">
        <v>1085.79</v>
      </c>
      <c r="I48" s="111">
        <v>74.04</v>
      </c>
      <c r="J48" s="111">
        <v>30.76</v>
      </c>
      <c r="K48" s="111">
        <v>117.04</v>
      </c>
      <c r="L48" s="111">
        <v>134.76</v>
      </c>
      <c r="M48" s="111">
        <v>1751.29</v>
      </c>
      <c r="N48" s="111">
        <v>452.48</v>
      </c>
      <c r="O48" s="111">
        <v>5953</v>
      </c>
      <c r="P48" s="111">
        <v>2250.33</v>
      </c>
      <c r="Q48" s="111">
        <v>21526.13</v>
      </c>
      <c r="R48" s="111">
        <v>5027.36</v>
      </c>
      <c r="S48" s="111">
        <v>38437.78</v>
      </c>
    </row>
    <row r="49" spans="1:19" ht="12.75" hidden="1">
      <c r="A49" s="140" t="s">
        <v>168</v>
      </c>
      <c r="B49" s="111">
        <v>4.15</v>
      </c>
      <c r="C49" s="111">
        <v>12.48</v>
      </c>
      <c r="D49" s="111">
        <v>2792.15</v>
      </c>
      <c r="E49" s="111">
        <v>11901.94</v>
      </c>
      <c r="F49" s="111">
        <v>34281.54</v>
      </c>
      <c r="G49" s="111">
        <v>1039.65</v>
      </c>
      <c r="H49" s="111">
        <v>428.15</v>
      </c>
      <c r="I49" s="111">
        <v>14324.99</v>
      </c>
      <c r="J49" s="111">
        <v>123263.05</v>
      </c>
      <c r="K49" s="111">
        <v>155829.6</v>
      </c>
      <c r="L49" s="111">
        <v>268470.18</v>
      </c>
      <c r="M49" s="111">
        <v>111367.68</v>
      </c>
      <c r="N49" s="111">
        <v>97620.12</v>
      </c>
      <c r="O49" s="111">
        <v>87421.07</v>
      </c>
      <c r="P49" s="111">
        <v>73628.13</v>
      </c>
      <c r="Q49" s="111">
        <v>29794.48</v>
      </c>
      <c r="R49" s="111">
        <v>29357.48</v>
      </c>
      <c r="S49" s="111">
        <v>1041536.84</v>
      </c>
    </row>
    <row r="50" spans="1:19" ht="12.75" hidden="1">
      <c r="A50" s="140" t="s">
        <v>169</v>
      </c>
      <c r="B50" s="111">
        <v>35.7</v>
      </c>
      <c r="C50" s="111">
        <v>237.15</v>
      </c>
      <c r="D50" s="111">
        <v>32302.87</v>
      </c>
      <c r="E50" s="111">
        <v>2480.57</v>
      </c>
      <c r="F50" s="111">
        <v>670.17</v>
      </c>
      <c r="G50" s="111">
        <v>1298.85</v>
      </c>
      <c r="H50" s="111">
        <v>20532.67</v>
      </c>
      <c r="I50" s="111">
        <v>85004.73</v>
      </c>
      <c r="J50" s="111">
        <v>138632.95</v>
      </c>
      <c r="K50" s="111">
        <v>41341.64</v>
      </c>
      <c r="L50" s="111">
        <v>37789.04</v>
      </c>
      <c r="M50" s="111">
        <v>81939.65</v>
      </c>
      <c r="N50" s="111">
        <v>14939.5</v>
      </c>
      <c r="O50" s="111">
        <v>12604.42</v>
      </c>
      <c r="P50" s="111">
        <v>24994.33</v>
      </c>
      <c r="Q50" s="111">
        <v>13666.04</v>
      </c>
      <c r="R50" s="111">
        <v>43322.36</v>
      </c>
      <c r="S50" s="111">
        <v>551792.64</v>
      </c>
    </row>
    <row r="51" spans="1:19" ht="12.75" hidden="1">
      <c r="A51" s="140" t="s">
        <v>170</v>
      </c>
      <c r="B51" s="111">
        <v>0</v>
      </c>
      <c r="C51" s="111">
        <v>0.53</v>
      </c>
      <c r="D51" s="111">
        <v>0</v>
      </c>
      <c r="E51" s="111">
        <v>0</v>
      </c>
      <c r="F51" s="111">
        <v>0.79</v>
      </c>
      <c r="G51" s="111">
        <v>0</v>
      </c>
      <c r="H51" s="111">
        <v>19.21</v>
      </c>
      <c r="I51" s="111">
        <v>7.6</v>
      </c>
      <c r="J51" s="111">
        <v>8.6</v>
      </c>
      <c r="K51" s="111">
        <v>6.09</v>
      </c>
      <c r="L51" s="111">
        <v>6.08</v>
      </c>
      <c r="M51" s="111">
        <v>3.72</v>
      </c>
      <c r="N51" s="111">
        <v>0.44</v>
      </c>
      <c r="O51" s="111">
        <v>91.13</v>
      </c>
      <c r="P51" s="111">
        <v>0.03</v>
      </c>
      <c r="Q51" s="111">
        <v>0</v>
      </c>
      <c r="R51" s="111">
        <v>6.63</v>
      </c>
      <c r="S51" s="111">
        <v>150.85</v>
      </c>
    </row>
    <row r="52" spans="1:19" ht="12.75">
      <c r="A52" s="109" t="s">
        <v>133</v>
      </c>
      <c r="B52" s="111">
        <v>44190.33</v>
      </c>
      <c r="C52" s="111">
        <v>423518.35</v>
      </c>
      <c r="D52" s="111">
        <v>2448022.07</v>
      </c>
      <c r="E52" s="111">
        <v>1185655.8599999999</v>
      </c>
      <c r="F52" s="111">
        <v>2498287.52</v>
      </c>
      <c r="G52" s="111">
        <v>2577521.21</v>
      </c>
      <c r="H52" s="111">
        <v>2222128.0399999996</v>
      </c>
      <c r="I52" s="111">
        <v>2108619.75</v>
      </c>
      <c r="J52" s="111">
        <v>1338572.98</v>
      </c>
      <c r="K52" s="111">
        <v>913466.86</v>
      </c>
      <c r="L52" s="111">
        <v>800123.25</v>
      </c>
      <c r="M52" s="111">
        <v>350296.79</v>
      </c>
      <c r="N52" s="111">
        <v>610814.05</v>
      </c>
      <c r="O52" s="111">
        <v>361760.99</v>
      </c>
      <c r="P52" s="111">
        <v>386064.11000000004</v>
      </c>
      <c r="Q52" s="111">
        <v>264053.07</v>
      </c>
      <c r="R52" s="111">
        <v>859552.81</v>
      </c>
      <c r="S52" s="111">
        <v>19392648.039999995</v>
      </c>
    </row>
    <row r="53" spans="1:19" ht="12.75">
      <c r="A53" s="140" t="s">
        <v>149</v>
      </c>
      <c r="B53" s="111">
        <v>41044.04</v>
      </c>
      <c r="C53" s="111">
        <v>405525.73</v>
      </c>
      <c r="D53" s="111">
        <v>2178748.34</v>
      </c>
      <c r="E53" s="111">
        <v>345017.76</v>
      </c>
      <c r="F53" s="111">
        <v>428635.11</v>
      </c>
      <c r="G53" s="111">
        <v>295562.88</v>
      </c>
      <c r="H53" s="111">
        <v>86189.01</v>
      </c>
      <c r="I53" s="111">
        <v>28313.95</v>
      </c>
      <c r="J53" s="111">
        <v>13245.19</v>
      </c>
      <c r="K53" s="111">
        <v>11353.37</v>
      </c>
      <c r="L53" s="111">
        <v>0.26</v>
      </c>
      <c r="M53" s="111">
        <v>0</v>
      </c>
      <c r="N53" s="111">
        <v>0</v>
      </c>
      <c r="O53" s="111">
        <v>0</v>
      </c>
      <c r="P53" s="111">
        <v>0.08</v>
      </c>
      <c r="Q53" s="111">
        <v>0</v>
      </c>
      <c r="R53" s="111">
        <v>10.52</v>
      </c>
      <c r="S53" s="111">
        <v>3833646.2399999998</v>
      </c>
    </row>
    <row r="54" spans="1:19" ht="12.75">
      <c r="A54" s="140" t="s">
        <v>150</v>
      </c>
      <c r="B54" s="111">
        <v>3146.29</v>
      </c>
      <c r="C54" s="111">
        <v>17992.62</v>
      </c>
      <c r="D54" s="111">
        <v>269273.73</v>
      </c>
      <c r="E54" s="111">
        <v>840638.1</v>
      </c>
      <c r="F54" s="111">
        <v>2069652.41</v>
      </c>
      <c r="G54" s="111">
        <v>2281958.33</v>
      </c>
      <c r="H54" s="111">
        <v>2135939.03</v>
      </c>
      <c r="I54" s="111">
        <v>2080305.8</v>
      </c>
      <c r="J54" s="111">
        <v>1325327.79</v>
      </c>
      <c r="K54" s="111">
        <v>902113.49</v>
      </c>
      <c r="L54" s="111">
        <v>800122.99</v>
      </c>
      <c r="M54" s="111">
        <v>350296.79</v>
      </c>
      <c r="N54" s="111">
        <v>610814.05</v>
      </c>
      <c r="O54" s="111">
        <v>361760.99</v>
      </c>
      <c r="P54" s="111">
        <v>386064.03</v>
      </c>
      <c r="Q54" s="111">
        <v>264053.07</v>
      </c>
      <c r="R54" s="111">
        <v>859542.29</v>
      </c>
      <c r="S54" s="111">
        <v>15559001.8</v>
      </c>
    </row>
    <row r="55" spans="1:19" ht="12.75">
      <c r="A55" s="108" t="s">
        <v>0</v>
      </c>
      <c r="B55" s="107">
        <v>179499.71000000002</v>
      </c>
      <c r="C55" s="107">
        <v>1024787.69</v>
      </c>
      <c r="D55" s="107">
        <v>3889958.2199999997</v>
      </c>
      <c r="E55" s="107">
        <v>3041020.21</v>
      </c>
      <c r="F55" s="107">
        <v>7619995.140000001</v>
      </c>
      <c r="G55" s="107">
        <v>15068592.07</v>
      </c>
      <c r="H55" s="107">
        <v>40496088.7</v>
      </c>
      <c r="I55" s="107">
        <v>44749094.410000004</v>
      </c>
      <c r="J55" s="107">
        <v>36081782.529999994</v>
      </c>
      <c r="K55" s="107">
        <v>36157499.73</v>
      </c>
      <c r="L55" s="107">
        <v>17988244.19</v>
      </c>
      <c r="M55" s="107">
        <v>15633334.159999996</v>
      </c>
      <c r="N55" s="107">
        <v>8244017.100000001</v>
      </c>
      <c r="O55" s="107">
        <v>7648300.570000002</v>
      </c>
      <c r="P55" s="107">
        <v>4830395.720000001</v>
      </c>
      <c r="Q55" s="107">
        <v>3009099.1</v>
      </c>
      <c r="R55" s="107">
        <v>13496953.15</v>
      </c>
      <c r="S55" s="107">
        <v>259158662.39999998</v>
      </c>
    </row>
    <row r="56" spans="2:19" ht="12.75"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</row>
    <row r="57" spans="2:19" ht="12.75"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</row>
  </sheetData>
  <sheetProtection/>
  <mergeCells count="1">
    <mergeCell ref="B2:R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T58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7.140625" style="103" bestFit="1" customWidth="1"/>
    <col min="2" max="2" width="9.28125" style="103" bestFit="1" customWidth="1"/>
    <col min="3" max="4" width="10.421875" style="103" bestFit="1" customWidth="1"/>
    <col min="5" max="13" width="12.28125" style="103" bestFit="1" customWidth="1"/>
    <col min="14" max="17" width="10.421875" style="103" bestFit="1" customWidth="1"/>
    <col min="18" max="18" width="12.28125" style="103" bestFit="1" customWidth="1"/>
    <col min="19" max="19" width="13.57421875" style="103" bestFit="1" customWidth="1"/>
    <col min="20" max="20" width="11.57421875" style="103" bestFit="1" customWidth="1"/>
    <col min="21" max="16384" width="9.140625" style="103" customWidth="1"/>
  </cols>
  <sheetData>
    <row r="1" ht="15.75">
      <c r="A1" s="119" t="s">
        <v>105</v>
      </c>
    </row>
    <row r="2" spans="1:19" ht="12.75">
      <c r="A2" s="118"/>
      <c r="B2" s="149" t="s">
        <v>96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18"/>
    </row>
    <row r="3" spans="1:19" ht="12.75">
      <c r="A3" s="120">
        <v>2013</v>
      </c>
      <c r="B3" s="110" t="s">
        <v>25</v>
      </c>
      <c r="C3" s="110" t="s">
        <v>24</v>
      </c>
      <c r="D3" s="110" t="s">
        <v>9</v>
      </c>
      <c r="E3" s="110" t="s">
        <v>10</v>
      </c>
      <c r="F3" s="110" t="s">
        <v>11</v>
      </c>
      <c r="G3" s="110" t="s">
        <v>12</v>
      </c>
      <c r="H3" s="110" t="s">
        <v>13</v>
      </c>
      <c r="I3" s="110" t="s">
        <v>14</v>
      </c>
      <c r="J3" s="110" t="s">
        <v>15</v>
      </c>
      <c r="K3" s="110" t="s">
        <v>16</v>
      </c>
      <c r="L3" s="110" t="s">
        <v>17</v>
      </c>
      <c r="M3" s="110" t="s">
        <v>18</v>
      </c>
      <c r="N3" s="110" t="s">
        <v>19</v>
      </c>
      <c r="O3" s="110" t="s">
        <v>20</v>
      </c>
      <c r="P3" s="110" t="s">
        <v>21</v>
      </c>
      <c r="Q3" s="110" t="s">
        <v>22</v>
      </c>
      <c r="R3" s="110" t="s">
        <v>23</v>
      </c>
      <c r="S3" s="110" t="s">
        <v>0</v>
      </c>
    </row>
    <row r="4" spans="1:20" ht="12.75">
      <c r="A4" s="109" t="s">
        <v>134</v>
      </c>
      <c r="B4" s="111">
        <v>10502.129999999997</v>
      </c>
      <c r="C4" s="111">
        <v>7490.82</v>
      </c>
      <c r="D4" s="111">
        <v>27242.100000000006</v>
      </c>
      <c r="E4" s="111">
        <v>39460.87</v>
      </c>
      <c r="F4" s="111">
        <v>259344.37</v>
      </c>
      <c r="G4" s="111">
        <v>888870.15</v>
      </c>
      <c r="H4" s="111">
        <v>9428783.85</v>
      </c>
      <c r="I4" s="111">
        <v>15441457.319999998</v>
      </c>
      <c r="J4" s="111">
        <v>11407572.430000002</v>
      </c>
      <c r="K4" s="111">
        <v>7141102.9700000025</v>
      </c>
      <c r="L4" s="111">
        <v>3561525.04</v>
      </c>
      <c r="M4" s="111">
        <v>3291372.31</v>
      </c>
      <c r="N4" s="111">
        <v>1767370.67</v>
      </c>
      <c r="O4" s="111">
        <v>1818929.9899999998</v>
      </c>
      <c r="P4" s="111">
        <v>1248550.38</v>
      </c>
      <c r="Q4" s="111">
        <v>881377.6900000001</v>
      </c>
      <c r="R4" s="111">
        <v>4057749.1</v>
      </c>
      <c r="S4" s="111">
        <v>61278702.19</v>
      </c>
      <c r="T4" s="104"/>
    </row>
    <row r="5" spans="1:19" ht="12.75">
      <c r="A5" s="140" t="s">
        <v>70</v>
      </c>
      <c r="B5" s="111">
        <v>4611.69</v>
      </c>
      <c r="C5" s="111">
        <v>788.96</v>
      </c>
      <c r="D5" s="111">
        <v>3101.35</v>
      </c>
      <c r="E5" s="111">
        <v>10064.54</v>
      </c>
      <c r="F5" s="111">
        <v>14810.9</v>
      </c>
      <c r="G5" s="111">
        <v>252301.3</v>
      </c>
      <c r="H5" s="111">
        <v>2842452.52</v>
      </c>
      <c r="I5" s="111">
        <v>6017576.97</v>
      </c>
      <c r="J5" s="111">
        <v>4669253.9</v>
      </c>
      <c r="K5" s="111">
        <v>2503512.64</v>
      </c>
      <c r="L5" s="111">
        <v>1283243.52</v>
      </c>
      <c r="M5" s="111">
        <v>789133.9</v>
      </c>
      <c r="N5" s="111">
        <v>304399.22</v>
      </c>
      <c r="O5" s="111">
        <v>262593.69</v>
      </c>
      <c r="P5" s="111">
        <v>140138.57</v>
      </c>
      <c r="Q5" s="111">
        <v>35170.21</v>
      </c>
      <c r="R5" s="111">
        <v>146979.66</v>
      </c>
      <c r="S5" s="111">
        <v>19280133.540000003</v>
      </c>
    </row>
    <row r="6" spans="1:19" ht="12.75">
      <c r="A6" s="140" t="s">
        <v>151</v>
      </c>
      <c r="B6" s="111">
        <v>1054.85</v>
      </c>
      <c r="C6" s="111">
        <v>4005.1</v>
      </c>
      <c r="D6" s="111">
        <v>13277.25</v>
      </c>
      <c r="E6" s="111">
        <v>11773.69</v>
      </c>
      <c r="F6" s="111">
        <v>9303.23</v>
      </c>
      <c r="G6" s="111">
        <v>145751.26</v>
      </c>
      <c r="H6" s="111">
        <v>3712109.74</v>
      </c>
      <c r="I6" s="111">
        <v>4539636.7</v>
      </c>
      <c r="J6" s="111">
        <v>3162465.3</v>
      </c>
      <c r="K6" s="111">
        <v>1468460.72</v>
      </c>
      <c r="L6" s="111">
        <v>756133.69</v>
      </c>
      <c r="M6" s="111">
        <v>606570.06</v>
      </c>
      <c r="N6" s="111">
        <v>304527.42</v>
      </c>
      <c r="O6" s="111">
        <v>206517.8</v>
      </c>
      <c r="P6" s="111">
        <v>65571.1</v>
      </c>
      <c r="Q6" s="111">
        <v>39558.09</v>
      </c>
      <c r="R6" s="111">
        <v>132451.61</v>
      </c>
      <c r="S6" s="111">
        <v>15179167.610000001</v>
      </c>
    </row>
    <row r="7" spans="1:19" ht="12.75">
      <c r="A7" s="140" t="s">
        <v>71</v>
      </c>
      <c r="B7" s="111">
        <v>42.66</v>
      </c>
      <c r="C7" s="111">
        <v>69.67</v>
      </c>
      <c r="D7" s="111">
        <v>1649.89</v>
      </c>
      <c r="E7" s="111">
        <v>1575.69</v>
      </c>
      <c r="F7" s="111">
        <v>1300.37</v>
      </c>
      <c r="G7" s="111">
        <v>9493.27</v>
      </c>
      <c r="H7" s="111">
        <v>1631825.6</v>
      </c>
      <c r="I7" s="111">
        <v>1549032.11</v>
      </c>
      <c r="J7" s="111">
        <v>1292089.08</v>
      </c>
      <c r="K7" s="111">
        <v>655161.17</v>
      </c>
      <c r="L7" s="111">
        <v>394136.84</v>
      </c>
      <c r="M7" s="111">
        <v>337542.3</v>
      </c>
      <c r="N7" s="111">
        <v>128819.26</v>
      </c>
      <c r="O7" s="111">
        <v>95017.26</v>
      </c>
      <c r="P7" s="111">
        <v>73752.49</v>
      </c>
      <c r="Q7" s="111">
        <v>52489.7</v>
      </c>
      <c r="R7" s="111">
        <v>121424.04</v>
      </c>
      <c r="S7" s="111">
        <v>6345421.399999999</v>
      </c>
    </row>
    <row r="8" spans="1:19" ht="12.75">
      <c r="A8" s="140" t="s">
        <v>138</v>
      </c>
      <c r="B8" s="111">
        <v>2.29</v>
      </c>
      <c r="C8" s="111">
        <v>22.87</v>
      </c>
      <c r="D8" s="111">
        <v>106.14</v>
      </c>
      <c r="E8" s="111">
        <v>119.72</v>
      </c>
      <c r="F8" s="111">
        <v>8604.03</v>
      </c>
      <c r="G8" s="111">
        <v>259120.21</v>
      </c>
      <c r="H8" s="111">
        <v>88191.48</v>
      </c>
      <c r="I8" s="111">
        <v>115244.89</v>
      </c>
      <c r="J8" s="111">
        <v>94063.49</v>
      </c>
      <c r="K8" s="111">
        <v>171714.97</v>
      </c>
      <c r="L8" s="111">
        <v>78249.98</v>
      </c>
      <c r="M8" s="111">
        <v>201001.03</v>
      </c>
      <c r="N8" s="111">
        <v>53985.78</v>
      </c>
      <c r="O8" s="111">
        <v>53421.4</v>
      </c>
      <c r="P8" s="111">
        <v>66900.98</v>
      </c>
      <c r="Q8" s="111">
        <v>94915.75</v>
      </c>
      <c r="R8" s="111">
        <v>475014.3</v>
      </c>
      <c r="S8" s="111">
        <v>1760679.3099999998</v>
      </c>
    </row>
    <row r="9" spans="1:19" ht="12.75">
      <c r="A9" s="140" t="s">
        <v>139</v>
      </c>
      <c r="B9" s="111">
        <v>4.78</v>
      </c>
      <c r="C9" s="111">
        <v>3.11</v>
      </c>
      <c r="D9" s="111">
        <v>53.17</v>
      </c>
      <c r="E9" s="111">
        <v>68.66</v>
      </c>
      <c r="F9" s="111">
        <v>1037.71</v>
      </c>
      <c r="G9" s="111">
        <v>6455.05</v>
      </c>
      <c r="H9" s="111">
        <v>101775.22</v>
      </c>
      <c r="I9" s="111">
        <v>1414545.9</v>
      </c>
      <c r="J9" s="111">
        <v>599487.42</v>
      </c>
      <c r="K9" s="111">
        <v>591417</v>
      </c>
      <c r="L9" s="111">
        <v>241601.37</v>
      </c>
      <c r="M9" s="111">
        <v>312835.74</v>
      </c>
      <c r="N9" s="111">
        <v>118392.76</v>
      </c>
      <c r="O9" s="111">
        <v>54434.98</v>
      </c>
      <c r="P9" s="111">
        <v>17098.58</v>
      </c>
      <c r="Q9" s="111">
        <v>6169.07</v>
      </c>
      <c r="R9" s="111">
        <v>15415.5</v>
      </c>
      <c r="S9" s="111">
        <v>3480796.0199999996</v>
      </c>
    </row>
    <row r="10" spans="1:19" ht="12.75">
      <c r="A10" s="140" t="s">
        <v>140</v>
      </c>
      <c r="B10" s="111">
        <v>2.96</v>
      </c>
      <c r="C10" s="111">
        <v>9.08</v>
      </c>
      <c r="D10" s="111">
        <v>63.45</v>
      </c>
      <c r="E10" s="111">
        <v>449.57</v>
      </c>
      <c r="F10" s="111">
        <v>585.74</v>
      </c>
      <c r="G10" s="111">
        <v>55701.48</v>
      </c>
      <c r="H10" s="111">
        <v>249533</v>
      </c>
      <c r="I10" s="111">
        <v>1084431.53</v>
      </c>
      <c r="J10" s="111">
        <v>640100.75</v>
      </c>
      <c r="K10" s="111">
        <v>345544.57</v>
      </c>
      <c r="L10" s="111">
        <v>124771.33</v>
      </c>
      <c r="M10" s="111">
        <v>76257.57</v>
      </c>
      <c r="N10" s="111">
        <v>61725.13</v>
      </c>
      <c r="O10" s="111">
        <v>49236.28</v>
      </c>
      <c r="P10" s="111">
        <v>21518.55</v>
      </c>
      <c r="Q10" s="111">
        <v>7104.8</v>
      </c>
      <c r="R10" s="111">
        <v>29368.07</v>
      </c>
      <c r="S10" s="111">
        <v>2746403.859999999</v>
      </c>
    </row>
    <row r="11" spans="1:19" ht="12.75">
      <c r="A11" s="140" t="s">
        <v>141</v>
      </c>
      <c r="B11" s="111">
        <v>3663.49</v>
      </c>
      <c r="C11" s="111">
        <v>319.11</v>
      </c>
      <c r="D11" s="111">
        <v>72.56</v>
      </c>
      <c r="E11" s="111">
        <v>199.5</v>
      </c>
      <c r="F11" s="111">
        <v>1372.95</v>
      </c>
      <c r="G11" s="111">
        <v>1109.34</v>
      </c>
      <c r="H11" s="111">
        <v>18883.68</v>
      </c>
      <c r="I11" s="111">
        <v>29061.19</v>
      </c>
      <c r="J11" s="111">
        <v>120413.34</v>
      </c>
      <c r="K11" s="111">
        <v>550487.15</v>
      </c>
      <c r="L11" s="111">
        <v>273681.51</v>
      </c>
      <c r="M11" s="111">
        <v>402224.35</v>
      </c>
      <c r="N11" s="111">
        <v>235712.09</v>
      </c>
      <c r="O11" s="111">
        <v>314594.35</v>
      </c>
      <c r="P11" s="111">
        <v>136673.36</v>
      </c>
      <c r="Q11" s="111">
        <v>125518.87</v>
      </c>
      <c r="R11" s="111">
        <v>488355.84</v>
      </c>
      <c r="S11" s="111">
        <v>2702342.6799999997</v>
      </c>
    </row>
    <row r="12" spans="1:19" ht="12.75">
      <c r="A12" s="140" t="s">
        <v>142</v>
      </c>
      <c r="B12" s="111">
        <v>274.99</v>
      </c>
      <c r="C12" s="111">
        <v>191.52</v>
      </c>
      <c r="D12" s="111">
        <v>329.52</v>
      </c>
      <c r="E12" s="111">
        <v>6340.22</v>
      </c>
      <c r="F12" s="111">
        <v>164680.93</v>
      </c>
      <c r="G12" s="111">
        <v>126645.26</v>
      </c>
      <c r="H12" s="111">
        <v>210560.92</v>
      </c>
      <c r="I12" s="111">
        <v>187046.29</v>
      </c>
      <c r="J12" s="111">
        <v>196527.73</v>
      </c>
      <c r="K12" s="111">
        <v>196538.44</v>
      </c>
      <c r="L12" s="111">
        <v>52318.14</v>
      </c>
      <c r="M12" s="111">
        <v>177637.27</v>
      </c>
      <c r="N12" s="111">
        <v>327194.26</v>
      </c>
      <c r="O12" s="111">
        <v>218868.67</v>
      </c>
      <c r="P12" s="111">
        <v>205969.35</v>
      </c>
      <c r="Q12" s="111">
        <v>196085.57</v>
      </c>
      <c r="R12" s="111">
        <v>328524.21</v>
      </c>
      <c r="S12" s="111">
        <v>2595733.29</v>
      </c>
    </row>
    <row r="13" spans="1:19" ht="12.75">
      <c r="A13" s="140" t="s">
        <v>143</v>
      </c>
      <c r="B13" s="111">
        <v>660.58</v>
      </c>
      <c r="C13" s="111">
        <v>44.04</v>
      </c>
      <c r="D13" s="111">
        <v>24.56</v>
      </c>
      <c r="E13" s="111">
        <v>156.14</v>
      </c>
      <c r="F13" s="111">
        <v>278.63</v>
      </c>
      <c r="G13" s="111">
        <v>1638.57</v>
      </c>
      <c r="H13" s="111">
        <v>3741.15</v>
      </c>
      <c r="I13" s="111">
        <v>10343.9</v>
      </c>
      <c r="J13" s="111">
        <v>17566.45</v>
      </c>
      <c r="K13" s="111">
        <v>3919.49</v>
      </c>
      <c r="L13" s="111">
        <v>8626.72</v>
      </c>
      <c r="M13" s="111">
        <v>38734.23</v>
      </c>
      <c r="N13" s="111">
        <v>36171.17</v>
      </c>
      <c r="O13" s="111">
        <v>169041.53</v>
      </c>
      <c r="P13" s="111">
        <v>146535.96</v>
      </c>
      <c r="Q13" s="111">
        <v>72041.2</v>
      </c>
      <c r="R13" s="111">
        <v>913942.44</v>
      </c>
      <c r="S13" s="111">
        <v>1423466.76</v>
      </c>
    </row>
    <row r="14" spans="1:19" ht="12.75">
      <c r="A14" s="140" t="s">
        <v>144</v>
      </c>
      <c r="B14" s="111">
        <v>3.86</v>
      </c>
      <c r="C14" s="111">
        <v>3.08</v>
      </c>
      <c r="D14" s="111">
        <v>363.31</v>
      </c>
      <c r="E14" s="111">
        <v>575.57</v>
      </c>
      <c r="F14" s="111">
        <v>599.53</v>
      </c>
      <c r="G14" s="111">
        <v>7128.04</v>
      </c>
      <c r="H14" s="111">
        <v>282691.57</v>
      </c>
      <c r="I14" s="111">
        <v>174072.75</v>
      </c>
      <c r="J14" s="111">
        <v>203698.99</v>
      </c>
      <c r="K14" s="111">
        <v>196037.07</v>
      </c>
      <c r="L14" s="111">
        <v>100273.38</v>
      </c>
      <c r="M14" s="111">
        <v>42411.27</v>
      </c>
      <c r="N14" s="111">
        <v>18919.44</v>
      </c>
      <c r="O14" s="111">
        <v>20909.45</v>
      </c>
      <c r="P14" s="111">
        <v>17260.59</v>
      </c>
      <c r="Q14" s="111">
        <v>16622.6</v>
      </c>
      <c r="R14" s="111">
        <v>5467.36</v>
      </c>
      <c r="S14" s="111">
        <v>1087037.86</v>
      </c>
    </row>
    <row r="15" spans="1:19" ht="12.75">
      <c r="A15" s="140" t="s">
        <v>145</v>
      </c>
      <c r="B15" s="111">
        <v>13.48</v>
      </c>
      <c r="C15" s="111">
        <v>3.38</v>
      </c>
      <c r="D15" s="111">
        <v>10.7</v>
      </c>
      <c r="E15" s="111">
        <v>10.46</v>
      </c>
      <c r="F15" s="111">
        <v>527.45</v>
      </c>
      <c r="G15" s="111">
        <v>18.54</v>
      </c>
      <c r="H15" s="111">
        <v>872.47</v>
      </c>
      <c r="I15" s="111">
        <v>202.15</v>
      </c>
      <c r="J15" s="111">
        <v>13517.55</v>
      </c>
      <c r="K15" s="111">
        <v>9375.36</v>
      </c>
      <c r="L15" s="111">
        <v>6010.94</v>
      </c>
      <c r="M15" s="111">
        <v>48469.71</v>
      </c>
      <c r="N15" s="111">
        <v>14680.8</v>
      </c>
      <c r="O15" s="111">
        <v>206303.8</v>
      </c>
      <c r="P15" s="111">
        <v>139602.34</v>
      </c>
      <c r="Q15" s="111">
        <v>85788.34</v>
      </c>
      <c r="R15" s="111">
        <v>474085.43</v>
      </c>
      <c r="S15" s="111">
        <v>999492.8999999999</v>
      </c>
    </row>
    <row r="16" spans="1:19" ht="12.75">
      <c r="A16" s="140" t="s">
        <v>146</v>
      </c>
      <c r="B16" s="111">
        <v>13.35</v>
      </c>
      <c r="C16" s="111">
        <v>1206.48</v>
      </c>
      <c r="D16" s="111">
        <v>226.02</v>
      </c>
      <c r="E16" s="111">
        <v>1324.88</v>
      </c>
      <c r="F16" s="111">
        <v>320.57</v>
      </c>
      <c r="G16" s="111">
        <v>1254.12</v>
      </c>
      <c r="H16" s="111">
        <v>1651.6</v>
      </c>
      <c r="I16" s="111">
        <v>182938.51</v>
      </c>
      <c r="J16" s="111">
        <v>159245.29</v>
      </c>
      <c r="K16" s="111">
        <v>304206.99</v>
      </c>
      <c r="L16" s="111">
        <v>150057.34</v>
      </c>
      <c r="M16" s="111">
        <v>129995.42</v>
      </c>
      <c r="N16" s="111">
        <v>98214.58</v>
      </c>
      <c r="O16" s="111">
        <v>46352.9</v>
      </c>
      <c r="P16" s="111">
        <v>37698.3</v>
      </c>
      <c r="Q16" s="111">
        <v>47011.67</v>
      </c>
      <c r="R16" s="111">
        <v>28638.34</v>
      </c>
      <c r="S16" s="111">
        <v>1190356.36</v>
      </c>
    </row>
    <row r="17" spans="1:19" ht="12.75">
      <c r="A17" s="140" t="s">
        <v>147</v>
      </c>
      <c r="B17" s="111">
        <v>108.14</v>
      </c>
      <c r="C17" s="111">
        <v>597.96</v>
      </c>
      <c r="D17" s="111">
        <v>7118.52</v>
      </c>
      <c r="E17" s="111">
        <v>4397.66</v>
      </c>
      <c r="F17" s="111">
        <v>36095.49</v>
      </c>
      <c r="G17" s="111">
        <v>11700.39</v>
      </c>
      <c r="H17" s="111">
        <v>267516.19</v>
      </c>
      <c r="I17" s="111">
        <v>133090.33</v>
      </c>
      <c r="J17" s="111">
        <v>198734.72</v>
      </c>
      <c r="K17" s="111">
        <v>126534.7</v>
      </c>
      <c r="L17" s="111">
        <v>85437.78</v>
      </c>
      <c r="M17" s="111">
        <v>120909.46</v>
      </c>
      <c r="N17" s="111">
        <v>64422.46</v>
      </c>
      <c r="O17" s="111">
        <v>114259.63</v>
      </c>
      <c r="P17" s="111">
        <v>132029.9</v>
      </c>
      <c r="Q17" s="111">
        <v>100128.68</v>
      </c>
      <c r="R17" s="111">
        <v>752310.08</v>
      </c>
      <c r="S17" s="111">
        <v>2155392.0899999994</v>
      </c>
    </row>
    <row r="18" spans="1:19" ht="12.75">
      <c r="A18" s="140" t="s">
        <v>148</v>
      </c>
      <c r="B18" s="111">
        <v>45.01</v>
      </c>
      <c r="C18" s="111">
        <v>226.46</v>
      </c>
      <c r="D18" s="111">
        <v>845.66</v>
      </c>
      <c r="E18" s="111">
        <v>2404.57</v>
      </c>
      <c r="F18" s="111">
        <v>19826.84</v>
      </c>
      <c r="G18" s="111">
        <v>10553.32</v>
      </c>
      <c r="H18" s="111">
        <v>16978.71</v>
      </c>
      <c r="I18" s="111">
        <v>4234.1</v>
      </c>
      <c r="J18" s="111">
        <v>40408.42</v>
      </c>
      <c r="K18" s="111">
        <v>18192.7</v>
      </c>
      <c r="L18" s="111">
        <v>6982.5</v>
      </c>
      <c r="M18" s="111">
        <v>7650</v>
      </c>
      <c r="N18" s="111">
        <v>206.3</v>
      </c>
      <c r="O18" s="111">
        <v>7378.25</v>
      </c>
      <c r="P18" s="111">
        <v>47800.31</v>
      </c>
      <c r="Q18" s="111">
        <v>2773.14</v>
      </c>
      <c r="R18" s="111">
        <v>145772.22</v>
      </c>
      <c r="S18" s="111">
        <v>332278.51</v>
      </c>
    </row>
    <row r="19" spans="1:19" ht="12.75">
      <c r="A19" s="109" t="s">
        <v>2</v>
      </c>
      <c r="B19" s="111">
        <v>412.66</v>
      </c>
      <c r="C19" s="111">
        <v>6446.22</v>
      </c>
      <c r="D19" s="111">
        <v>4707.12</v>
      </c>
      <c r="E19" s="111">
        <v>118.15</v>
      </c>
      <c r="F19" s="111">
        <v>92.71</v>
      </c>
      <c r="G19" s="111">
        <v>5775.02</v>
      </c>
      <c r="H19" s="111">
        <v>478.04</v>
      </c>
      <c r="I19" s="111">
        <v>2109.84</v>
      </c>
      <c r="J19" s="111">
        <v>7473.03</v>
      </c>
      <c r="K19" s="111">
        <v>29599.46</v>
      </c>
      <c r="L19" s="111">
        <v>41403.27</v>
      </c>
      <c r="M19" s="111">
        <v>88319.02</v>
      </c>
      <c r="N19" s="111">
        <v>87183.24</v>
      </c>
      <c r="O19" s="111">
        <v>82456.21</v>
      </c>
      <c r="P19" s="111">
        <v>140675.14</v>
      </c>
      <c r="Q19" s="111">
        <v>179844.75</v>
      </c>
      <c r="R19" s="111">
        <v>1204442.73</v>
      </c>
      <c r="S19" s="111">
        <v>1881536.6099999999</v>
      </c>
    </row>
    <row r="20" spans="1:19" ht="12.75">
      <c r="A20" s="109" t="s">
        <v>3</v>
      </c>
      <c r="B20" s="111">
        <v>10116.22</v>
      </c>
      <c r="C20" s="111">
        <v>5748.92</v>
      </c>
      <c r="D20" s="111">
        <v>35735.36</v>
      </c>
      <c r="E20" s="111">
        <v>41094.87</v>
      </c>
      <c r="F20" s="111">
        <v>599017.1</v>
      </c>
      <c r="G20" s="111">
        <v>849018.96</v>
      </c>
      <c r="H20" s="111">
        <v>565416.4</v>
      </c>
      <c r="I20" s="111">
        <v>647808.47</v>
      </c>
      <c r="J20" s="111">
        <v>344083.42</v>
      </c>
      <c r="K20" s="111">
        <v>863028.53</v>
      </c>
      <c r="L20" s="111">
        <v>239250.61</v>
      </c>
      <c r="M20" s="111">
        <v>196909.73</v>
      </c>
      <c r="N20" s="111">
        <v>254865.6</v>
      </c>
      <c r="O20" s="111">
        <v>168034.9</v>
      </c>
      <c r="P20" s="111">
        <v>156654.04</v>
      </c>
      <c r="Q20" s="111">
        <v>89073.12</v>
      </c>
      <c r="R20" s="111">
        <v>245645.83</v>
      </c>
      <c r="S20" s="111">
        <v>5311502.080000001</v>
      </c>
    </row>
    <row r="21" spans="1:19" ht="12.75">
      <c r="A21" s="109" t="s">
        <v>171</v>
      </c>
      <c r="B21" s="111">
        <v>121657.31</v>
      </c>
      <c r="C21" s="111">
        <v>117668.61</v>
      </c>
      <c r="D21" s="111">
        <v>71197.78</v>
      </c>
      <c r="E21" s="111">
        <v>75254.36</v>
      </c>
      <c r="F21" s="111">
        <v>197285.36000000002</v>
      </c>
      <c r="G21" s="111">
        <v>1073213.67</v>
      </c>
      <c r="H21" s="111">
        <v>7070541.599999999</v>
      </c>
      <c r="I21" s="111">
        <v>14406929.84</v>
      </c>
      <c r="J21" s="111">
        <v>11046693.28</v>
      </c>
      <c r="K21" s="111">
        <v>23910061.999999996</v>
      </c>
      <c r="L21" s="111">
        <v>9487415.03</v>
      </c>
      <c r="M21" s="111">
        <v>8788448.57</v>
      </c>
      <c r="N21" s="111">
        <v>4036991.2</v>
      </c>
      <c r="O21" s="111">
        <v>5366825.100000001</v>
      </c>
      <c r="P21" s="111">
        <v>2015560.5899999999</v>
      </c>
      <c r="Q21" s="111">
        <v>1477282.1099999999</v>
      </c>
      <c r="R21" s="111">
        <v>8240946.000000001</v>
      </c>
      <c r="S21" s="111">
        <v>97503972.40999998</v>
      </c>
    </row>
    <row r="22" spans="1:19" ht="12.75">
      <c r="A22" s="140" t="s">
        <v>72</v>
      </c>
      <c r="B22" s="111">
        <v>114680.48</v>
      </c>
      <c r="C22" s="111">
        <v>115778.45</v>
      </c>
      <c r="D22" s="111">
        <v>69333.93</v>
      </c>
      <c r="E22" s="111">
        <v>71247.05</v>
      </c>
      <c r="F22" s="111">
        <v>183341.28</v>
      </c>
      <c r="G22" s="111">
        <v>1031256.75</v>
      </c>
      <c r="H22" s="111">
        <v>7023828.52</v>
      </c>
      <c r="I22" s="111">
        <v>14183387.26</v>
      </c>
      <c r="J22" s="111">
        <v>10822310.02</v>
      </c>
      <c r="K22" s="111">
        <v>22927729.29</v>
      </c>
      <c r="L22" s="111">
        <v>8813078.23</v>
      </c>
      <c r="M22" s="111">
        <v>7929371.77</v>
      </c>
      <c r="N22" s="111">
        <v>3304873.7</v>
      </c>
      <c r="O22" s="111">
        <v>4343733.41</v>
      </c>
      <c r="P22" s="111">
        <v>1656697.36</v>
      </c>
      <c r="Q22" s="111">
        <v>1177040.19</v>
      </c>
      <c r="R22" s="111">
        <v>5543133.45</v>
      </c>
      <c r="S22" s="111">
        <v>89310821.13999999</v>
      </c>
    </row>
    <row r="23" spans="1:19" ht="12.75">
      <c r="A23" s="140" t="s">
        <v>73</v>
      </c>
      <c r="B23" s="111">
        <v>6899.7</v>
      </c>
      <c r="C23" s="111">
        <v>1806.89</v>
      </c>
      <c r="D23" s="111">
        <v>1249.63</v>
      </c>
      <c r="E23" s="111">
        <v>3871.09</v>
      </c>
      <c r="F23" s="111">
        <v>13617.33</v>
      </c>
      <c r="G23" s="111">
        <v>22648.34</v>
      </c>
      <c r="H23" s="111">
        <v>24771.79</v>
      </c>
      <c r="I23" s="111">
        <v>72833.57</v>
      </c>
      <c r="J23" s="111">
        <v>164257.98</v>
      </c>
      <c r="K23" s="111">
        <v>890186.97</v>
      </c>
      <c r="L23" s="111">
        <v>470611.34</v>
      </c>
      <c r="M23" s="111">
        <v>758028.32</v>
      </c>
      <c r="N23" s="111">
        <v>673518.2</v>
      </c>
      <c r="O23" s="111">
        <v>940414.61</v>
      </c>
      <c r="P23" s="111">
        <v>340872.62</v>
      </c>
      <c r="Q23" s="111">
        <v>236648.4</v>
      </c>
      <c r="R23" s="111">
        <v>1132331.16</v>
      </c>
      <c r="S23" s="111">
        <v>5754567.94</v>
      </c>
    </row>
    <row r="24" spans="1:19" ht="12.75">
      <c r="A24" s="140" t="s">
        <v>74</v>
      </c>
      <c r="B24" s="111">
        <v>70.36</v>
      </c>
      <c r="C24" s="111">
        <v>73.78</v>
      </c>
      <c r="D24" s="111">
        <v>54.47</v>
      </c>
      <c r="E24" s="111">
        <v>36.66</v>
      </c>
      <c r="F24" s="111">
        <v>43.92</v>
      </c>
      <c r="G24" s="111">
        <v>59.44</v>
      </c>
      <c r="H24" s="111">
        <v>240.52</v>
      </c>
      <c r="I24" s="111">
        <v>75.98</v>
      </c>
      <c r="J24" s="111">
        <v>105.66</v>
      </c>
      <c r="K24" s="111">
        <v>211.08</v>
      </c>
      <c r="L24" s="111">
        <v>208.11</v>
      </c>
      <c r="M24" s="111">
        <v>194.82</v>
      </c>
      <c r="N24" s="111">
        <v>215.82</v>
      </c>
      <c r="O24" s="111">
        <v>5870.49</v>
      </c>
      <c r="P24" s="111">
        <v>109.68</v>
      </c>
      <c r="Q24" s="111">
        <v>230.75</v>
      </c>
      <c r="R24" s="111">
        <v>1429240.27</v>
      </c>
      <c r="S24" s="111">
        <v>1437041.81</v>
      </c>
    </row>
    <row r="25" spans="1:19" ht="12.75">
      <c r="A25" s="140" t="s">
        <v>173</v>
      </c>
      <c r="B25" s="111">
        <v>4.86</v>
      </c>
      <c r="C25" s="111">
        <v>5.58</v>
      </c>
      <c r="D25" s="111">
        <v>556.99</v>
      </c>
      <c r="E25" s="111">
        <v>69.42</v>
      </c>
      <c r="F25" s="111">
        <v>213.39</v>
      </c>
      <c r="G25" s="111">
        <v>19060.21</v>
      </c>
      <c r="H25" s="111">
        <v>21224.85</v>
      </c>
      <c r="I25" s="111">
        <v>148348.33</v>
      </c>
      <c r="J25" s="111">
        <v>56312.11</v>
      </c>
      <c r="K25" s="111">
        <v>67008.13</v>
      </c>
      <c r="L25" s="111">
        <v>176580.03</v>
      </c>
      <c r="M25" s="111">
        <v>28835.88</v>
      </c>
      <c r="N25" s="111">
        <v>40615.75</v>
      </c>
      <c r="O25" s="111">
        <v>12481.54</v>
      </c>
      <c r="P25" s="111">
        <v>3452.95</v>
      </c>
      <c r="Q25" s="111">
        <v>5741.22</v>
      </c>
      <c r="R25" s="111">
        <v>3169.21</v>
      </c>
      <c r="S25" s="111">
        <v>583680.45</v>
      </c>
    </row>
    <row r="26" spans="1:19" ht="12.75">
      <c r="A26" s="140" t="s">
        <v>172</v>
      </c>
      <c r="B26" s="111">
        <v>1.91</v>
      </c>
      <c r="C26" s="111">
        <v>3.91</v>
      </c>
      <c r="D26" s="111">
        <v>2.76</v>
      </c>
      <c r="E26" s="111">
        <v>30.14</v>
      </c>
      <c r="F26" s="111">
        <v>69.44</v>
      </c>
      <c r="G26" s="111">
        <v>188.93</v>
      </c>
      <c r="H26" s="111">
        <v>475.92</v>
      </c>
      <c r="I26" s="111">
        <v>2284.7</v>
      </c>
      <c r="J26" s="111">
        <v>3707.51</v>
      </c>
      <c r="K26" s="111">
        <v>24926.53</v>
      </c>
      <c r="L26" s="111">
        <v>26937.32</v>
      </c>
      <c r="M26" s="111">
        <v>72017.78</v>
      </c>
      <c r="N26" s="111">
        <v>17767.73</v>
      </c>
      <c r="O26" s="111">
        <v>64325.05</v>
      </c>
      <c r="P26" s="111">
        <v>14427.98</v>
      </c>
      <c r="Q26" s="111">
        <v>57621.55</v>
      </c>
      <c r="R26" s="111">
        <v>133071.91</v>
      </c>
      <c r="S26" s="111">
        <v>417861.07000000007</v>
      </c>
    </row>
    <row r="27" spans="1:19" ht="12.75">
      <c r="A27" s="109" t="s">
        <v>4</v>
      </c>
      <c r="B27" s="111">
        <v>2222.26</v>
      </c>
      <c r="C27" s="111">
        <v>178.42</v>
      </c>
      <c r="D27" s="111">
        <v>76665.34</v>
      </c>
      <c r="E27" s="111">
        <v>810713.84</v>
      </c>
      <c r="F27" s="111">
        <v>704653.37</v>
      </c>
      <c r="G27" s="111">
        <v>343305.01</v>
      </c>
      <c r="H27" s="111">
        <v>185359.51</v>
      </c>
      <c r="I27" s="111">
        <v>77621.84</v>
      </c>
      <c r="J27" s="111">
        <v>32552.88</v>
      </c>
      <c r="K27" s="111">
        <v>39821.87</v>
      </c>
      <c r="L27" s="111">
        <v>12336.2</v>
      </c>
      <c r="M27" s="111">
        <v>7205.06</v>
      </c>
      <c r="N27" s="111">
        <v>7404.8</v>
      </c>
      <c r="O27" s="111">
        <v>1382.76</v>
      </c>
      <c r="P27" s="111">
        <v>409.2</v>
      </c>
      <c r="Q27" s="111">
        <v>52.74</v>
      </c>
      <c r="R27" s="111">
        <v>6105.44</v>
      </c>
      <c r="S27" s="111">
        <v>2307990.54</v>
      </c>
    </row>
    <row r="28" spans="1:19" ht="12.75">
      <c r="A28" s="109" t="s">
        <v>188</v>
      </c>
      <c r="B28" s="111">
        <v>12091.085</v>
      </c>
      <c r="C28" s="111">
        <v>335050.93</v>
      </c>
      <c r="D28" s="111">
        <v>968829.0899999999</v>
      </c>
      <c r="E28" s="111">
        <v>148141.54</v>
      </c>
      <c r="F28" s="111">
        <v>1107452.255</v>
      </c>
      <c r="G28" s="111">
        <v>7820213.8149999995</v>
      </c>
      <c r="H28" s="111">
        <v>10546384.05</v>
      </c>
      <c r="I28" s="111">
        <v>9889894.62</v>
      </c>
      <c r="J28" s="111">
        <v>11387611.015</v>
      </c>
      <c r="K28" s="111">
        <v>9293388.385</v>
      </c>
      <c r="L28" s="111">
        <v>5219983.355</v>
      </c>
      <c r="M28" s="111">
        <v>4106986.54</v>
      </c>
      <c r="N28" s="111">
        <v>2676494.28</v>
      </c>
      <c r="O28" s="111">
        <v>1230807.3099999998</v>
      </c>
      <c r="P28" s="111">
        <v>1240561.0200000003</v>
      </c>
      <c r="Q28" s="111">
        <v>581465.825</v>
      </c>
      <c r="R28" s="111">
        <v>1216489.3299999998</v>
      </c>
      <c r="S28" s="111">
        <v>67781844.44500001</v>
      </c>
    </row>
    <row r="29" spans="1:19" ht="12.75">
      <c r="A29" s="140" t="s">
        <v>152</v>
      </c>
      <c r="B29" s="111">
        <v>0.01</v>
      </c>
      <c r="C29" s="111">
        <v>0</v>
      </c>
      <c r="D29" s="111">
        <v>0</v>
      </c>
      <c r="E29" s="111">
        <v>0</v>
      </c>
      <c r="F29" s="111">
        <v>0.12</v>
      </c>
      <c r="G29" s="111">
        <v>0.12</v>
      </c>
      <c r="H29" s="111">
        <v>0.08</v>
      </c>
      <c r="I29" s="111">
        <v>0</v>
      </c>
      <c r="J29" s="111">
        <v>0</v>
      </c>
      <c r="K29" s="111">
        <v>0.04</v>
      </c>
      <c r="L29" s="111">
        <v>0</v>
      </c>
      <c r="M29" s="111">
        <v>0.01</v>
      </c>
      <c r="N29" s="111">
        <v>0.11</v>
      </c>
      <c r="O29" s="111">
        <v>0.01</v>
      </c>
      <c r="P29" s="111">
        <v>0.29</v>
      </c>
      <c r="Q29" s="111">
        <v>0.09</v>
      </c>
      <c r="R29" s="111">
        <v>64081.71</v>
      </c>
      <c r="S29" s="111">
        <v>64082.59</v>
      </c>
    </row>
    <row r="30" spans="1:19" ht="12.75">
      <c r="A30" s="140" t="s">
        <v>153</v>
      </c>
      <c r="B30" s="111">
        <v>9.025</v>
      </c>
      <c r="C30" s="111">
        <v>36.050000000000004</v>
      </c>
      <c r="D30" s="111">
        <v>117002.20000000001</v>
      </c>
      <c r="E30" s="111">
        <v>1046.6000000000001</v>
      </c>
      <c r="F30" s="111">
        <v>2142.025</v>
      </c>
      <c r="G30" s="111">
        <v>20690.475000000002</v>
      </c>
      <c r="H30" s="111">
        <v>133649.65</v>
      </c>
      <c r="I30" s="111">
        <v>59200.4</v>
      </c>
      <c r="J30" s="111">
        <v>138615.875</v>
      </c>
      <c r="K30" s="111">
        <v>84582.225</v>
      </c>
      <c r="L30" s="111">
        <v>60414.775</v>
      </c>
      <c r="M30" s="111">
        <v>44368</v>
      </c>
      <c r="N30" s="111">
        <v>23809.550000000003</v>
      </c>
      <c r="O30" s="111">
        <v>54267.5</v>
      </c>
      <c r="P30" s="111">
        <v>20944.75</v>
      </c>
      <c r="Q30" s="111">
        <v>22645.725</v>
      </c>
      <c r="R30" s="111">
        <v>25131.95</v>
      </c>
      <c r="S30" s="111">
        <v>808556.775</v>
      </c>
    </row>
    <row r="31" spans="1:19" ht="12.75">
      <c r="A31" s="140" t="s">
        <v>154</v>
      </c>
      <c r="B31" s="111">
        <v>2486.07</v>
      </c>
      <c r="C31" s="111">
        <v>79470.11</v>
      </c>
      <c r="D31" s="111">
        <v>177030.11</v>
      </c>
      <c r="E31" s="111">
        <v>90045.9</v>
      </c>
      <c r="F31" s="111">
        <v>479757.7</v>
      </c>
      <c r="G31" s="111">
        <v>5171338.04</v>
      </c>
      <c r="H31" s="111">
        <v>5644487.25</v>
      </c>
      <c r="I31" s="111">
        <v>3468280.78</v>
      </c>
      <c r="J31" s="111">
        <v>4793863.99</v>
      </c>
      <c r="K31" s="111">
        <v>3473710.2</v>
      </c>
      <c r="L31" s="111">
        <v>2745548.53</v>
      </c>
      <c r="M31" s="111">
        <v>953140.98</v>
      </c>
      <c r="N31" s="111">
        <v>509975.88</v>
      </c>
      <c r="O31" s="111">
        <v>362396</v>
      </c>
      <c r="P31" s="111">
        <v>173601.58</v>
      </c>
      <c r="Q31" s="111">
        <v>121697.04</v>
      </c>
      <c r="R31" s="111">
        <v>210407.19</v>
      </c>
      <c r="S31" s="111">
        <v>28457237.349999998</v>
      </c>
    </row>
    <row r="32" spans="1:19" ht="12.75">
      <c r="A32" s="140" t="s">
        <v>155</v>
      </c>
      <c r="B32" s="111">
        <v>8178.34</v>
      </c>
      <c r="C32" s="111">
        <v>139436.06</v>
      </c>
      <c r="D32" s="111">
        <v>443284.6</v>
      </c>
      <c r="E32" s="111">
        <v>55521.53</v>
      </c>
      <c r="F32" s="111">
        <v>588781.46</v>
      </c>
      <c r="G32" s="111">
        <v>2231714.85</v>
      </c>
      <c r="H32" s="111">
        <v>4431703.23</v>
      </c>
      <c r="I32" s="111">
        <v>6060214.26</v>
      </c>
      <c r="J32" s="111">
        <v>6253695.5</v>
      </c>
      <c r="K32" s="111">
        <v>5484306.49</v>
      </c>
      <c r="L32" s="111">
        <v>2336779.64</v>
      </c>
      <c r="M32" s="111">
        <v>3038342.72</v>
      </c>
      <c r="N32" s="111">
        <v>2107344.78</v>
      </c>
      <c r="O32" s="111">
        <v>804646.35</v>
      </c>
      <c r="P32" s="111">
        <v>1036799.31</v>
      </c>
      <c r="Q32" s="111">
        <v>422521.25</v>
      </c>
      <c r="R32" s="111">
        <v>905148.32</v>
      </c>
      <c r="S32" s="111">
        <v>36348418.690000005</v>
      </c>
    </row>
    <row r="33" spans="1:19" ht="12.75">
      <c r="A33" s="140" t="s">
        <v>156</v>
      </c>
      <c r="B33" s="111">
        <v>1417.64</v>
      </c>
      <c r="C33" s="111">
        <v>116108.71</v>
      </c>
      <c r="D33" s="111">
        <v>231512.18</v>
      </c>
      <c r="E33" s="111">
        <v>1527.51</v>
      </c>
      <c r="F33" s="111">
        <v>36770.95</v>
      </c>
      <c r="G33" s="111">
        <v>396470.33</v>
      </c>
      <c r="H33" s="111">
        <v>336543.84</v>
      </c>
      <c r="I33" s="111">
        <v>302199.18</v>
      </c>
      <c r="J33" s="111">
        <v>201435.65</v>
      </c>
      <c r="K33" s="111">
        <v>250789.43</v>
      </c>
      <c r="L33" s="111">
        <v>77240.41</v>
      </c>
      <c r="M33" s="111">
        <v>71134.83</v>
      </c>
      <c r="N33" s="111">
        <v>35363.96</v>
      </c>
      <c r="O33" s="111">
        <v>9497.45</v>
      </c>
      <c r="P33" s="111">
        <v>9215.09</v>
      </c>
      <c r="Q33" s="111">
        <v>14601.72</v>
      </c>
      <c r="R33" s="111">
        <v>11720.16</v>
      </c>
      <c r="S33" s="111">
        <v>2103549.04</v>
      </c>
    </row>
    <row r="34" spans="1:19" ht="12.75" hidden="1">
      <c r="A34" s="109" t="s">
        <v>135</v>
      </c>
      <c r="B34" s="111">
        <v>10645.485</v>
      </c>
      <c r="C34" s="111">
        <v>334408.19999999995</v>
      </c>
      <c r="D34" s="111">
        <v>835968.4650000001</v>
      </c>
      <c r="E34" s="111">
        <v>115932.775</v>
      </c>
      <c r="F34" s="111">
        <v>1059583.5</v>
      </c>
      <c r="G34" s="111">
        <v>7726714.215</v>
      </c>
      <c r="H34" s="111">
        <v>10180299.965</v>
      </c>
      <c r="I34" s="111">
        <v>8579880.104999999</v>
      </c>
      <c r="J34" s="111">
        <v>9685264.5</v>
      </c>
      <c r="K34" s="111">
        <v>7919494.329999999</v>
      </c>
      <c r="L34" s="111">
        <v>4397724.15</v>
      </c>
      <c r="M34" s="111">
        <v>3026479.025</v>
      </c>
      <c r="N34" s="111">
        <v>1671282.34</v>
      </c>
      <c r="O34" s="111">
        <v>850807.6449999999</v>
      </c>
      <c r="P34" s="111">
        <v>804242.03</v>
      </c>
      <c r="Q34" s="111">
        <v>308009.605</v>
      </c>
      <c r="R34" s="111">
        <v>674752.4949999999</v>
      </c>
      <c r="S34" s="111">
        <v>58181488.83</v>
      </c>
    </row>
    <row r="35" spans="1:19" ht="12.75" hidden="1">
      <c r="A35" s="140" t="s">
        <v>157</v>
      </c>
      <c r="B35" s="111">
        <v>0.01</v>
      </c>
      <c r="C35" s="111">
        <v>0</v>
      </c>
      <c r="D35" s="111">
        <v>0</v>
      </c>
      <c r="E35" s="111">
        <v>0</v>
      </c>
      <c r="F35" s="111">
        <v>0.12</v>
      </c>
      <c r="G35" s="111">
        <v>0.12</v>
      </c>
      <c r="H35" s="111">
        <v>0.08</v>
      </c>
      <c r="I35" s="111">
        <v>0</v>
      </c>
      <c r="J35" s="111">
        <v>0</v>
      </c>
      <c r="K35" s="111">
        <v>0.04</v>
      </c>
      <c r="L35" s="111">
        <v>0</v>
      </c>
      <c r="M35" s="111">
        <v>0.01</v>
      </c>
      <c r="N35" s="111">
        <v>0.11</v>
      </c>
      <c r="O35" s="111">
        <v>0.01</v>
      </c>
      <c r="P35" s="111">
        <v>0.29</v>
      </c>
      <c r="Q35" s="111">
        <v>0.09</v>
      </c>
      <c r="R35" s="111">
        <v>64081.68</v>
      </c>
      <c r="S35" s="111">
        <v>64082.56</v>
      </c>
    </row>
    <row r="36" spans="1:19" ht="12.75" hidden="1">
      <c r="A36" s="140" t="s">
        <v>158</v>
      </c>
      <c r="B36" s="111">
        <v>7.425000000000001</v>
      </c>
      <c r="C36" s="111">
        <v>18.650000000000002</v>
      </c>
      <c r="D36" s="111">
        <v>50688.225000000006</v>
      </c>
      <c r="E36" s="111">
        <v>507.425</v>
      </c>
      <c r="F36" s="111">
        <v>2133.3</v>
      </c>
      <c r="G36" s="111">
        <v>19917.625</v>
      </c>
      <c r="H36" s="111">
        <v>131430.525</v>
      </c>
      <c r="I36" s="111">
        <v>58721.425</v>
      </c>
      <c r="J36" s="111">
        <v>137608.55000000002</v>
      </c>
      <c r="K36" s="111">
        <v>75294.2</v>
      </c>
      <c r="L36" s="111">
        <v>57375.15</v>
      </c>
      <c r="M36" s="111">
        <v>24802.225</v>
      </c>
      <c r="N36" s="111">
        <v>21862.15</v>
      </c>
      <c r="O36" s="111">
        <v>47491.825</v>
      </c>
      <c r="P36" s="111">
        <v>16496.3</v>
      </c>
      <c r="Q36" s="111">
        <v>5016.875</v>
      </c>
      <c r="R36" s="111">
        <v>20397.475000000002</v>
      </c>
      <c r="S36" s="111">
        <v>669769.35</v>
      </c>
    </row>
    <row r="37" spans="1:19" ht="12.75" hidden="1">
      <c r="A37" s="140" t="s">
        <v>159</v>
      </c>
      <c r="B37" s="111">
        <v>1914.78</v>
      </c>
      <c r="C37" s="111">
        <v>79288.93</v>
      </c>
      <c r="D37" s="111">
        <v>166733.14</v>
      </c>
      <c r="E37" s="111">
        <v>67839.95</v>
      </c>
      <c r="F37" s="111">
        <v>435547.33</v>
      </c>
      <c r="G37" s="111">
        <v>5085575.12</v>
      </c>
      <c r="H37" s="111">
        <v>5339651.61</v>
      </c>
      <c r="I37" s="111">
        <v>2574612.56</v>
      </c>
      <c r="J37" s="111">
        <v>3860698.22</v>
      </c>
      <c r="K37" s="111">
        <v>2886019.03</v>
      </c>
      <c r="L37" s="111">
        <v>2290407.36</v>
      </c>
      <c r="M37" s="111">
        <v>581882.56</v>
      </c>
      <c r="N37" s="111">
        <v>303650.53</v>
      </c>
      <c r="O37" s="111">
        <v>223497.46</v>
      </c>
      <c r="P37" s="111">
        <v>61003.69</v>
      </c>
      <c r="Q37" s="111">
        <v>21851.1</v>
      </c>
      <c r="R37" s="111">
        <v>40256.03</v>
      </c>
      <c r="S37" s="111">
        <v>24020429.400000006</v>
      </c>
    </row>
    <row r="38" spans="1:19" ht="12.75" hidden="1">
      <c r="A38" s="140" t="s">
        <v>160</v>
      </c>
      <c r="B38" s="111">
        <v>7306.48</v>
      </c>
      <c r="C38" s="111">
        <v>138999.19</v>
      </c>
      <c r="D38" s="111">
        <v>387060.81</v>
      </c>
      <c r="E38" s="111">
        <v>46066.2</v>
      </c>
      <c r="F38" s="111">
        <v>585147.32</v>
      </c>
      <c r="G38" s="111">
        <v>2225145.6</v>
      </c>
      <c r="H38" s="111">
        <v>4372784.84</v>
      </c>
      <c r="I38" s="111">
        <v>5645066</v>
      </c>
      <c r="J38" s="111">
        <v>5497053.36</v>
      </c>
      <c r="K38" s="111">
        <v>4710843.02</v>
      </c>
      <c r="L38" s="111">
        <v>1976293.31</v>
      </c>
      <c r="M38" s="111">
        <v>2354317.69</v>
      </c>
      <c r="N38" s="111">
        <v>1312457.08</v>
      </c>
      <c r="O38" s="111">
        <v>571317.76</v>
      </c>
      <c r="P38" s="111">
        <v>722389.75</v>
      </c>
      <c r="Q38" s="111">
        <v>269971.85</v>
      </c>
      <c r="R38" s="111">
        <v>541167.58</v>
      </c>
      <c r="S38" s="111">
        <v>31363387.84</v>
      </c>
    </row>
    <row r="39" spans="1:19" ht="12.75" hidden="1">
      <c r="A39" s="140" t="s">
        <v>161</v>
      </c>
      <c r="B39" s="111">
        <v>1416.79</v>
      </c>
      <c r="C39" s="111">
        <v>116101.43</v>
      </c>
      <c r="D39" s="111">
        <v>231486.29</v>
      </c>
      <c r="E39" s="111">
        <v>1519.2</v>
      </c>
      <c r="F39" s="111">
        <v>36755.43</v>
      </c>
      <c r="G39" s="111">
        <v>396075.75</v>
      </c>
      <c r="H39" s="111">
        <v>336432.91</v>
      </c>
      <c r="I39" s="111">
        <v>301480.12</v>
      </c>
      <c r="J39" s="111">
        <v>189904.37</v>
      </c>
      <c r="K39" s="111">
        <v>247338.04</v>
      </c>
      <c r="L39" s="111">
        <v>73648.33</v>
      </c>
      <c r="M39" s="111">
        <v>65476.54</v>
      </c>
      <c r="N39" s="111">
        <v>33312.47</v>
      </c>
      <c r="O39" s="111">
        <v>8500.59</v>
      </c>
      <c r="P39" s="111">
        <v>4352</v>
      </c>
      <c r="Q39" s="111">
        <v>11169.69</v>
      </c>
      <c r="R39" s="111">
        <v>8849.73</v>
      </c>
      <c r="S39" s="111">
        <v>2063819.6800000002</v>
      </c>
    </row>
    <row r="40" spans="1:19" ht="12.75" hidden="1">
      <c r="A40" s="109" t="s">
        <v>136</v>
      </c>
      <c r="B40" s="111">
        <v>1406.1599999999999</v>
      </c>
      <c r="C40" s="111">
        <v>618.76</v>
      </c>
      <c r="D40" s="111">
        <v>96957.35999999999</v>
      </c>
      <c r="E40" s="111">
        <v>24869.5</v>
      </c>
      <c r="F40" s="111">
        <v>16829.235</v>
      </c>
      <c r="G40" s="111">
        <v>92684.905</v>
      </c>
      <c r="H40" s="111">
        <v>361150.93500000006</v>
      </c>
      <c r="I40" s="111">
        <v>1229961.9599999997</v>
      </c>
      <c r="J40" s="111">
        <v>1429124.6949999998</v>
      </c>
      <c r="K40" s="111">
        <v>1145853.935</v>
      </c>
      <c r="L40" s="111">
        <v>558647.15</v>
      </c>
      <c r="M40" s="111">
        <v>880544.415</v>
      </c>
      <c r="N40" s="111">
        <v>851080.23</v>
      </c>
      <c r="O40" s="111">
        <v>284180.12</v>
      </c>
      <c r="P40" s="111">
        <v>369897.165</v>
      </c>
      <c r="Q40" s="111">
        <v>216840.63499999998</v>
      </c>
      <c r="R40" s="111">
        <v>470548.72500000003</v>
      </c>
      <c r="S40" s="111">
        <v>8031195.885</v>
      </c>
    </row>
    <row r="41" spans="1:19" ht="12.75" hidden="1">
      <c r="A41" s="140" t="s">
        <v>162</v>
      </c>
      <c r="B41" s="111">
        <v>0</v>
      </c>
      <c r="C41" s="111">
        <v>0</v>
      </c>
      <c r="D41" s="111">
        <v>0</v>
      </c>
      <c r="E41" s="111">
        <v>0</v>
      </c>
      <c r="F41" s="111">
        <v>0</v>
      </c>
      <c r="G41" s="111">
        <v>0</v>
      </c>
      <c r="H41" s="111">
        <v>0</v>
      </c>
      <c r="I41" s="111">
        <v>0</v>
      </c>
      <c r="J41" s="111">
        <v>0</v>
      </c>
      <c r="K41" s="111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  <c r="Q41" s="111">
        <v>0</v>
      </c>
      <c r="R41" s="111">
        <v>0.03</v>
      </c>
      <c r="S41" s="111">
        <v>0.03</v>
      </c>
    </row>
    <row r="42" spans="1:19" ht="12.75" hidden="1">
      <c r="A42" s="140" t="s">
        <v>163</v>
      </c>
      <c r="B42" s="111">
        <v>1.6</v>
      </c>
      <c r="C42" s="111">
        <v>17.400000000000002</v>
      </c>
      <c r="D42" s="111">
        <v>66313.95</v>
      </c>
      <c r="E42" s="111">
        <v>539.15</v>
      </c>
      <c r="F42" s="111">
        <v>8.525</v>
      </c>
      <c r="G42" s="111">
        <v>771.725</v>
      </c>
      <c r="H42" s="111">
        <v>2151.625</v>
      </c>
      <c r="I42" s="111">
        <v>471</v>
      </c>
      <c r="J42" s="111">
        <v>997.825</v>
      </c>
      <c r="K42" s="111">
        <v>9163.475</v>
      </c>
      <c r="L42" s="111">
        <v>3009.45</v>
      </c>
      <c r="M42" s="111">
        <v>17511.075</v>
      </c>
      <c r="N42" s="111">
        <v>1003.9000000000001</v>
      </c>
      <c r="O42" s="111">
        <v>2951.9</v>
      </c>
      <c r="P42" s="111">
        <v>1337.1750000000002</v>
      </c>
      <c r="Q42" s="111">
        <v>137.625</v>
      </c>
      <c r="R42" s="111">
        <v>3114.825</v>
      </c>
      <c r="S42" s="111">
        <v>109502.22499999998</v>
      </c>
    </row>
    <row r="43" spans="1:19" ht="12.75" hidden="1">
      <c r="A43" s="140" t="s">
        <v>164</v>
      </c>
      <c r="B43" s="111">
        <v>567.15</v>
      </c>
      <c r="C43" s="111">
        <v>175.86</v>
      </c>
      <c r="D43" s="111">
        <v>10162.51</v>
      </c>
      <c r="E43" s="111">
        <v>16982.91</v>
      </c>
      <c r="F43" s="111">
        <v>14296.41</v>
      </c>
      <c r="G43" s="111">
        <v>85532.89</v>
      </c>
      <c r="H43" s="111">
        <v>304435.78</v>
      </c>
      <c r="I43" s="111">
        <v>873798.46</v>
      </c>
      <c r="J43" s="111">
        <v>799116.24</v>
      </c>
      <c r="K43" s="111">
        <v>410365.84</v>
      </c>
      <c r="L43" s="111">
        <v>236440.18</v>
      </c>
      <c r="M43" s="111">
        <v>228326.76</v>
      </c>
      <c r="N43" s="111">
        <v>67869.52</v>
      </c>
      <c r="O43" s="111">
        <v>57306.6</v>
      </c>
      <c r="P43" s="111">
        <v>83144.28</v>
      </c>
      <c r="Q43" s="111">
        <v>72568.49</v>
      </c>
      <c r="R43" s="111">
        <v>142924.91</v>
      </c>
      <c r="S43" s="111">
        <v>3404014.7900000005</v>
      </c>
    </row>
    <row r="44" spans="1:19" ht="12.75" hidden="1">
      <c r="A44" s="140" t="s">
        <v>165</v>
      </c>
      <c r="B44" s="111">
        <v>836.56</v>
      </c>
      <c r="C44" s="111">
        <v>418.21</v>
      </c>
      <c r="D44" s="111">
        <v>20455.01</v>
      </c>
      <c r="E44" s="111">
        <v>7339.14</v>
      </c>
      <c r="F44" s="111">
        <v>2508.94</v>
      </c>
      <c r="G44" s="111">
        <v>5995.36</v>
      </c>
      <c r="H44" s="111">
        <v>54464.38</v>
      </c>
      <c r="I44" s="111">
        <v>354977.36</v>
      </c>
      <c r="J44" s="111">
        <v>617481.88</v>
      </c>
      <c r="K44" s="111">
        <v>722877.56</v>
      </c>
      <c r="L44" s="111">
        <v>315612.41</v>
      </c>
      <c r="M44" s="111">
        <v>629156.35</v>
      </c>
      <c r="N44" s="111">
        <v>780386.71</v>
      </c>
      <c r="O44" s="111">
        <v>222967.9</v>
      </c>
      <c r="P44" s="111">
        <v>280573.8</v>
      </c>
      <c r="Q44" s="111">
        <v>140742.94</v>
      </c>
      <c r="R44" s="111">
        <v>321701.89</v>
      </c>
      <c r="S44" s="111">
        <v>4478496.399999999</v>
      </c>
    </row>
    <row r="45" spans="1:19" ht="12.75" hidden="1">
      <c r="A45" s="140" t="s">
        <v>166</v>
      </c>
      <c r="B45" s="111">
        <v>0.85</v>
      </c>
      <c r="C45" s="111">
        <v>7.29</v>
      </c>
      <c r="D45" s="111">
        <v>25.89</v>
      </c>
      <c r="E45" s="111">
        <v>8.3</v>
      </c>
      <c r="F45" s="111">
        <v>15.36</v>
      </c>
      <c r="G45" s="111">
        <v>384.93</v>
      </c>
      <c r="H45" s="111">
        <v>99.15</v>
      </c>
      <c r="I45" s="111">
        <v>715.14</v>
      </c>
      <c r="J45" s="111">
        <v>11528.75</v>
      </c>
      <c r="K45" s="111">
        <v>3447.06</v>
      </c>
      <c r="L45" s="111">
        <v>3585.11</v>
      </c>
      <c r="M45" s="111">
        <v>5550.23</v>
      </c>
      <c r="N45" s="111">
        <v>1820.1</v>
      </c>
      <c r="O45" s="111">
        <v>953.72</v>
      </c>
      <c r="P45" s="111">
        <v>4841.91</v>
      </c>
      <c r="Q45" s="111">
        <v>3391.58</v>
      </c>
      <c r="R45" s="111">
        <v>2807.07</v>
      </c>
      <c r="S45" s="111">
        <v>39182.439999999995</v>
      </c>
    </row>
    <row r="46" spans="1:19" ht="12.75" hidden="1">
      <c r="A46" s="109" t="s">
        <v>5</v>
      </c>
      <c r="B46" s="111">
        <v>39.44</v>
      </c>
      <c r="C46" s="111">
        <v>23.98</v>
      </c>
      <c r="D46" s="111">
        <v>35903.229999999996</v>
      </c>
      <c r="E46" s="111">
        <v>7339.27</v>
      </c>
      <c r="F46" s="111">
        <v>31039.484999999997</v>
      </c>
      <c r="G46" s="111">
        <v>814.7199999999999</v>
      </c>
      <c r="H46" s="111">
        <v>4933.139999999999</v>
      </c>
      <c r="I46" s="111">
        <v>80052.565</v>
      </c>
      <c r="J46" s="111">
        <v>273221.85500000004</v>
      </c>
      <c r="K46" s="111">
        <v>228040.12999999998</v>
      </c>
      <c r="L46" s="111">
        <v>263612.045</v>
      </c>
      <c r="M46" s="111">
        <v>199963.08000000002</v>
      </c>
      <c r="N46" s="111">
        <v>154131.67500000002</v>
      </c>
      <c r="O46" s="111">
        <v>95819.56499999999</v>
      </c>
      <c r="P46" s="111">
        <v>66421.79999999999</v>
      </c>
      <c r="Q46" s="111">
        <v>56615.585</v>
      </c>
      <c r="R46" s="111">
        <v>71188.11</v>
      </c>
      <c r="S46" s="111">
        <v>1569159.6750000003</v>
      </c>
    </row>
    <row r="47" spans="1:19" ht="12.75" hidden="1">
      <c r="A47" s="140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</row>
    <row r="48" spans="1:19" ht="12.75" hidden="1">
      <c r="A48" s="140" t="s">
        <v>167</v>
      </c>
      <c r="B48" s="111">
        <v>0</v>
      </c>
      <c r="C48" s="111">
        <v>0</v>
      </c>
      <c r="D48" s="111">
        <v>0</v>
      </c>
      <c r="E48" s="111">
        <v>0.05</v>
      </c>
      <c r="F48" s="111">
        <v>0.175</v>
      </c>
      <c r="G48" s="111">
        <v>1.1500000000000001</v>
      </c>
      <c r="H48" s="111">
        <v>67.5</v>
      </c>
      <c r="I48" s="111">
        <v>7.975</v>
      </c>
      <c r="J48" s="111">
        <v>9.525</v>
      </c>
      <c r="K48" s="111">
        <v>124.55000000000001</v>
      </c>
      <c r="L48" s="111">
        <v>30.175</v>
      </c>
      <c r="M48" s="111">
        <v>2054.7000000000003</v>
      </c>
      <c r="N48" s="111">
        <v>943.475</v>
      </c>
      <c r="O48" s="111">
        <v>3823.775</v>
      </c>
      <c r="P48" s="111">
        <v>3111.25</v>
      </c>
      <c r="Q48" s="111">
        <v>17491.225000000002</v>
      </c>
      <c r="R48" s="111">
        <v>1619.65</v>
      </c>
      <c r="S48" s="111">
        <v>29285.175000000003</v>
      </c>
    </row>
    <row r="49" spans="1:19" ht="12.75" hidden="1">
      <c r="A49" s="140" t="s">
        <v>168</v>
      </c>
      <c r="B49" s="111">
        <v>4.14</v>
      </c>
      <c r="C49" s="111">
        <v>5.32</v>
      </c>
      <c r="D49" s="111">
        <v>134.45</v>
      </c>
      <c r="E49" s="111">
        <v>5223.04</v>
      </c>
      <c r="F49" s="111">
        <v>29913.96</v>
      </c>
      <c r="G49" s="111">
        <v>230.03</v>
      </c>
      <c r="H49" s="111">
        <v>399.86</v>
      </c>
      <c r="I49" s="111">
        <v>19869.76</v>
      </c>
      <c r="J49" s="111">
        <v>134049.54</v>
      </c>
      <c r="K49" s="111">
        <v>177325.34</v>
      </c>
      <c r="L49" s="111">
        <v>218700.99</v>
      </c>
      <c r="M49" s="111">
        <v>142931.66</v>
      </c>
      <c r="N49" s="111">
        <v>138455.82</v>
      </c>
      <c r="O49" s="111">
        <v>81591.95</v>
      </c>
      <c r="P49" s="111">
        <v>29453.61</v>
      </c>
      <c r="Q49" s="111">
        <v>27277.45</v>
      </c>
      <c r="R49" s="111">
        <v>27226.25</v>
      </c>
      <c r="S49" s="111">
        <v>1032793.1699999998</v>
      </c>
    </row>
    <row r="50" spans="1:19" ht="12.75" hidden="1">
      <c r="A50" s="140" t="s">
        <v>169</v>
      </c>
      <c r="B50" s="111">
        <v>35.3</v>
      </c>
      <c r="C50" s="111">
        <v>18.66</v>
      </c>
      <c r="D50" s="111">
        <v>35768.78</v>
      </c>
      <c r="E50" s="111">
        <v>2116.18</v>
      </c>
      <c r="F50" s="111">
        <v>1125.19</v>
      </c>
      <c r="G50" s="111">
        <v>573.89</v>
      </c>
      <c r="H50" s="111">
        <v>4454</v>
      </c>
      <c r="I50" s="111">
        <v>60170.91</v>
      </c>
      <c r="J50" s="111">
        <v>139160.26</v>
      </c>
      <c r="K50" s="111">
        <v>50585.91</v>
      </c>
      <c r="L50" s="111">
        <v>44873.92</v>
      </c>
      <c r="M50" s="111">
        <v>54868.67</v>
      </c>
      <c r="N50" s="111">
        <v>14500.99</v>
      </c>
      <c r="O50" s="111">
        <v>10360.69</v>
      </c>
      <c r="P50" s="111">
        <v>33835.76</v>
      </c>
      <c r="Q50" s="111">
        <v>11806.46</v>
      </c>
      <c r="R50" s="111">
        <v>42278.85</v>
      </c>
      <c r="S50" s="111">
        <v>506534.42</v>
      </c>
    </row>
    <row r="51" spans="1:19" ht="12.75" hidden="1">
      <c r="A51" s="140" t="s">
        <v>170</v>
      </c>
      <c r="B51" s="111">
        <v>0</v>
      </c>
      <c r="C51" s="111">
        <v>0</v>
      </c>
      <c r="D51" s="111">
        <v>0</v>
      </c>
      <c r="E51" s="111">
        <v>0</v>
      </c>
      <c r="F51" s="111">
        <v>0.16</v>
      </c>
      <c r="G51" s="111">
        <v>9.65</v>
      </c>
      <c r="H51" s="111">
        <v>11.78</v>
      </c>
      <c r="I51" s="111">
        <v>3.92</v>
      </c>
      <c r="J51" s="111">
        <v>2.53</v>
      </c>
      <c r="K51" s="111">
        <v>4.33</v>
      </c>
      <c r="L51" s="111">
        <v>6.96</v>
      </c>
      <c r="M51" s="111">
        <v>108.05</v>
      </c>
      <c r="N51" s="111">
        <v>231.39</v>
      </c>
      <c r="O51" s="111">
        <v>43.15</v>
      </c>
      <c r="P51" s="111">
        <v>21.18</v>
      </c>
      <c r="Q51" s="111">
        <v>40.45</v>
      </c>
      <c r="R51" s="111">
        <v>63.36</v>
      </c>
      <c r="S51" s="111">
        <v>546.91</v>
      </c>
    </row>
    <row r="52" spans="1:19" ht="12.75">
      <c r="A52" s="109" t="s">
        <v>133</v>
      </c>
      <c r="B52" s="111">
        <v>6895.6900000000005</v>
      </c>
      <c r="C52" s="111">
        <v>79203.34000000001</v>
      </c>
      <c r="D52" s="111">
        <v>2282992.58</v>
      </c>
      <c r="E52" s="111">
        <v>1461667.38</v>
      </c>
      <c r="F52" s="111">
        <v>2351773.98</v>
      </c>
      <c r="G52" s="111">
        <v>2534791.6</v>
      </c>
      <c r="H52" s="111">
        <v>2150208.92</v>
      </c>
      <c r="I52" s="111">
        <v>2446023.9299999997</v>
      </c>
      <c r="J52" s="111">
        <v>1524827.34</v>
      </c>
      <c r="K52" s="111">
        <v>1086559.67</v>
      </c>
      <c r="L52" s="111">
        <v>713487.75</v>
      </c>
      <c r="M52" s="111">
        <v>420622.22000000003</v>
      </c>
      <c r="N52" s="111">
        <v>749471.4500000001</v>
      </c>
      <c r="O52" s="111">
        <v>428529.69999999995</v>
      </c>
      <c r="P52" s="111">
        <v>564325.6900000001</v>
      </c>
      <c r="Q52" s="111">
        <v>334934.82</v>
      </c>
      <c r="R52" s="111">
        <v>999891.4400000001</v>
      </c>
      <c r="S52" s="111">
        <v>20136207.5</v>
      </c>
    </row>
    <row r="53" spans="1:19" ht="12.75">
      <c r="A53" s="140" t="s">
        <v>149</v>
      </c>
      <c r="B53" s="111">
        <v>5103.01</v>
      </c>
      <c r="C53" s="111">
        <v>71339.38</v>
      </c>
      <c r="D53" s="111">
        <v>2267815.77</v>
      </c>
      <c r="E53" s="111">
        <v>507060.89</v>
      </c>
      <c r="F53" s="111">
        <v>383907.26</v>
      </c>
      <c r="G53" s="111">
        <v>340296.96</v>
      </c>
      <c r="H53" s="111">
        <v>107890.03</v>
      </c>
      <c r="I53" s="111">
        <v>11204.92</v>
      </c>
      <c r="J53" s="111">
        <v>28947.29</v>
      </c>
      <c r="K53" s="111">
        <v>1020.95</v>
      </c>
      <c r="L53" s="111">
        <v>0.12</v>
      </c>
      <c r="M53" s="111">
        <v>55.63</v>
      </c>
      <c r="N53" s="111">
        <v>0.31</v>
      </c>
      <c r="O53" s="111">
        <v>0.04</v>
      </c>
      <c r="P53" s="111">
        <v>7.78</v>
      </c>
      <c r="Q53" s="111">
        <v>13.77</v>
      </c>
      <c r="R53" s="111">
        <v>15207.63</v>
      </c>
      <c r="S53" s="111">
        <v>3739871.74</v>
      </c>
    </row>
    <row r="54" spans="1:19" ht="12.75">
      <c r="A54" s="140" t="s">
        <v>150</v>
      </c>
      <c r="B54" s="111">
        <v>1792.68</v>
      </c>
      <c r="C54" s="111">
        <v>7863.96</v>
      </c>
      <c r="D54" s="111">
        <v>15176.81</v>
      </c>
      <c r="E54" s="111">
        <v>954606.49</v>
      </c>
      <c r="F54" s="111">
        <v>1967866.72</v>
      </c>
      <c r="G54" s="111">
        <v>2194494.64</v>
      </c>
      <c r="H54" s="111">
        <v>2042318.89</v>
      </c>
      <c r="I54" s="111">
        <v>2434819.01</v>
      </c>
      <c r="J54" s="111">
        <v>1495880.05</v>
      </c>
      <c r="K54" s="111">
        <v>1085538.72</v>
      </c>
      <c r="L54" s="111">
        <v>713487.63</v>
      </c>
      <c r="M54" s="111">
        <v>420566.59</v>
      </c>
      <c r="N54" s="111">
        <v>749471.14</v>
      </c>
      <c r="O54" s="111">
        <v>428529.66</v>
      </c>
      <c r="P54" s="111">
        <v>564317.91</v>
      </c>
      <c r="Q54" s="111">
        <v>334921.05</v>
      </c>
      <c r="R54" s="111">
        <v>984683.81</v>
      </c>
      <c r="S54" s="111">
        <v>16396335.760000004</v>
      </c>
    </row>
    <row r="55" spans="1:19" ht="12.75">
      <c r="A55" s="108" t="s">
        <v>0</v>
      </c>
      <c r="B55" s="107">
        <v>163897.35499999998</v>
      </c>
      <c r="C55" s="107">
        <v>551787.26</v>
      </c>
      <c r="D55" s="107">
        <v>3467369.37</v>
      </c>
      <c r="E55" s="107">
        <v>2576451.01</v>
      </c>
      <c r="F55" s="107">
        <v>5219619.145</v>
      </c>
      <c r="G55" s="107">
        <v>13515188.225</v>
      </c>
      <c r="H55" s="107">
        <v>29947172.370000005</v>
      </c>
      <c r="I55" s="107">
        <v>42911845.86</v>
      </c>
      <c r="J55" s="107">
        <v>35750813.395</v>
      </c>
      <c r="K55" s="107">
        <v>42363562.885</v>
      </c>
      <c r="L55" s="107">
        <v>19275401.255</v>
      </c>
      <c r="M55" s="107">
        <v>16899863.45</v>
      </c>
      <c r="N55" s="107">
        <v>9579781.24</v>
      </c>
      <c r="O55" s="107">
        <v>9096965.969999999</v>
      </c>
      <c r="P55" s="107">
        <v>5366736.060000001</v>
      </c>
      <c r="Q55" s="107">
        <v>3544031.055</v>
      </c>
      <c r="R55" s="107">
        <v>15971269.87</v>
      </c>
      <c r="S55" s="107">
        <v>256201755.775</v>
      </c>
    </row>
    <row r="56" spans="2:19" ht="12.75"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</row>
    <row r="57" spans="2:19" ht="12.75"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</row>
    <row r="58" spans="2:19" ht="12.75">
      <c r="B58" s="104"/>
      <c r="S58" s="104"/>
    </row>
  </sheetData>
  <sheetProtection/>
  <mergeCells count="1">
    <mergeCell ref="B2:R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/>
  <dimension ref="A1:T58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7.140625" style="103" bestFit="1" customWidth="1"/>
    <col min="2" max="2" width="9.28125" style="103" bestFit="1" customWidth="1"/>
    <col min="3" max="4" width="10.421875" style="103" bestFit="1" customWidth="1"/>
    <col min="5" max="13" width="12.28125" style="103" bestFit="1" customWidth="1"/>
    <col min="14" max="17" width="10.421875" style="103" bestFit="1" customWidth="1"/>
    <col min="18" max="18" width="12.28125" style="103" bestFit="1" customWidth="1"/>
    <col min="19" max="19" width="13.57421875" style="103" bestFit="1" customWidth="1"/>
    <col min="20" max="20" width="11.57421875" style="103" bestFit="1" customWidth="1"/>
    <col min="21" max="16384" width="9.140625" style="103" customWidth="1"/>
  </cols>
  <sheetData>
    <row r="1" ht="15.75">
      <c r="A1" s="119" t="s">
        <v>178</v>
      </c>
    </row>
    <row r="2" spans="1:19" ht="12.75">
      <c r="A2" s="118"/>
      <c r="B2" s="149" t="s">
        <v>96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18"/>
    </row>
    <row r="3" spans="1:19" ht="12.75">
      <c r="A3" s="120">
        <v>2014</v>
      </c>
      <c r="B3" s="110" t="s">
        <v>25</v>
      </c>
      <c r="C3" s="110" t="s">
        <v>24</v>
      </c>
      <c r="D3" s="110" t="s">
        <v>9</v>
      </c>
      <c r="E3" s="110" t="s">
        <v>10</v>
      </c>
      <c r="F3" s="110" t="s">
        <v>11</v>
      </c>
      <c r="G3" s="110" t="s">
        <v>12</v>
      </c>
      <c r="H3" s="110" t="s">
        <v>13</v>
      </c>
      <c r="I3" s="110" t="s">
        <v>14</v>
      </c>
      <c r="J3" s="110" t="s">
        <v>15</v>
      </c>
      <c r="K3" s="110" t="s">
        <v>16</v>
      </c>
      <c r="L3" s="110" t="s">
        <v>17</v>
      </c>
      <c r="M3" s="110" t="s">
        <v>18</v>
      </c>
      <c r="N3" s="110" t="s">
        <v>19</v>
      </c>
      <c r="O3" s="110" t="s">
        <v>20</v>
      </c>
      <c r="P3" s="110" t="s">
        <v>21</v>
      </c>
      <c r="Q3" s="110" t="s">
        <v>22</v>
      </c>
      <c r="R3" s="110" t="s">
        <v>23</v>
      </c>
      <c r="S3" s="110" t="s">
        <v>0</v>
      </c>
    </row>
    <row r="4" spans="1:20" ht="12.75">
      <c r="A4" s="109" t="s">
        <v>134</v>
      </c>
      <c r="B4" s="111">
        <v>44624.14000000001</v>
      </c>
      <c r="C4" s="111">
        <v>43220.29999999999</v>
      </c>
      <c r="D4" s="111">
        <v>22266.05</v>
      </c>
      <c r="E4" s="111">
        <v>24807.770000000004</v>
      </c>
      <c r="F4" s="111">
        <v>319684.06</v>
      </c>
      <c r="G4" s="111">
        <v>536774.52</v>
      </c>
      <c r="H4" s="111">
        <v>7889957.17</v>
      </c>
      <c r="I4" s="111">
        <v>14394651.180000002</v>
      </c>
      <c r="J4" s="111">
        <v>12470303.040000001</v>
      </c>
      <c r="K4" s="111">
        <v>9015437.670000002</v>
      </c>
      <c r="L4" s="111">
        <v>3725145.9200000004</v>
      </c>
      <c r="M4" s="111">
        <v>3574003.8000000003</v>
      </c>
      <c r="N4" s="111">
        <v>1927043.7099999997</v>
      </c>
      <c r="O4" s="111">
        <v>1874047.75</v>
      </c>
      <c r="P4" s="111">
        <v>1326000.07</v>
      </c>
      <c r="Q4" s="111">
        <v>826986.25</v>
      </c>
      <c r="R4" s="111">
        <v>4336983.6899999995</v>
      </c>
      <c r="S4" s="111">
        <v>62351937.09</v>
      </c>
      <c r="T4" s="104"/>
    </row>
    <row r="5" spans="1:19" ht="12.75">
      <c r="A5" s="140" t="s">
        <v>70</v>
      </c>
      <c r="B5" s="111">
        <v>16976.65</v>
      </c>
      <c r="C5" s="111">
        <v>41298.11</v>
      </c>
      <c r="D5" s="111">
        <v>1834.97</v>
      </c>
      <c r="E5" s="111">
        <v>6410.5</v>
      </c>
      <c r="F5" s="111">
        <v>19392.16</v>
      </c>
      <c r="G5" s="111">
        <v>64364.36</v>
      </c>
      <c r="H5" s="111">
        <v>1609904.22</v>
      </c>
      <c r="I5" s="111">
        <v>6556767.43</v>
      </c>
      <c r="J5" s="111">
        <v>4781894.89</v>
      </c>
      <c r="K5" s="111">
        <v>3502013.08</v>
      </c>
      <c r="L5" s="111">
        <v>1233180.94</v>
      </c>
      <c r="M5" s="111">
        <v>959274.07</v>
      </c>
      <c r="N5" s="111">
        <v>399435.94</v>
      </c>
      <c r="O5" s="111">
        <v>281204.64</v>
      </c>
      <c r="P5" s="111">
        <v>182297.31</v>
      </c>
      <c r="Q5" s="111">
        <v>60220.4</v>
      </c>
      <c r="R5" s="111">
        <v>187952.14</v>
      </c>
      <c r="S5" s="111">
        <v>19904421.81</v>
      </c>
    </row>
    <row r="6" spans="1:19" ht="12.75">
      <c r="A6" s="140" t="s">
        <v>151</v>
      </c>
      <c r="B6" s="111">
        <v>112.3</v>
      </c>
      <c r="C6" s="111">
        <v>678.59</v>
      </c>
      <c r="D6" s="111">
        <v>1540.96</v>
      </c>
      <c r="E6" s="111">
        <v>226.47</v>
      </c>
      <c r="F6" s="111">
        <v>2065.45</v>
      </c>
      <c r="G6" s="111">
        <v>13661.62</v>
      </c>
      <c r="H6" s="111">
        <v>3737151.26</v>
      </c>
      <c r="I6" s="111">
        <v>3514944.96</v>
      </c>
      <c r="J6" s="111">
        <v>3800493.55</v>
      </c>
      <c r="K6" s="111">
        <v>1781921.82</v>
      </c>
      <c r="L6" s="111">
        <v>664679.44</v>
      </c>
      <c r="M6" s="111">
        <v>541678.06</v>
      </c>
      <c r="N6" s="111">
        <v>294938.33</v>
      </c>
      <c r="O6" s="111">
        <v>200894.29</v>
      </c>
      <c r="P6" s="111">
        <v>86190.47</v>
      </c>
      <c r="Q6" s="111">
        <v>34493.08</v>
      </c>
      <c r="R6" s="111">
        <v>157891.73</v>
      </c>
      <c r="S6" s="111">
        <v>14833562.38</v>
      </c>
    </row>
    <row r="7" spans="1:19" ht="12.75">
      <c r="A7" s="140" t="s">
        <v>71</v>
      </c>
      <c r="B7" s="111">
        <v>2489.15</v>
      </c>
      <c r="C7" s="111">
        <v>151.35</v>
      </c>
      <c r="D7" s="111">
        <v>86.24</v>
      </c>
      <c r="E7" s="111">
        <v>494.34</v>
      </c>
      <c r="F7" s="111">
        <v>581.52</v>
      </c>
      <c r="G7" s="111">
        <v>3323.5</v>
      </c>
      <c r="H7" s="111">
        <v>1458810.44</v>
      </c>
      <c r="I7" s="111">
        <v>1535261.32</v>
      </c>
      <c r="J7" s="111">
        <v>1433329.53</v>
      </c>
      <c r="K7" s="111">
        <v>874297.16</v>
      </c>
      <c r="L7" s="111">
        <v>304184.78</v>
      </c>
      <c r="M7" s="111">
        <v>330724.18</v>
      </c>
      <c r="N7" s="111">
        <v>206129.91</v>
      </c>
      <c r="O7" s="111">
        <v>86798</v>
      </c>
      <c r="P7" s="111">
        <v>79902.32</v>
      </c>
      <c r="Q7" s="111">
        <v>57016.32</v>
      </c>
      <c r="R7" s="111">
        <v>161623.66</v>
      </c>
      <c r="S7" s="111">
        <v>6535203.720000002</v>
      </c>
    </row>
    <row r="8" spans="1:19" ht="12.75">
      <c r="A8" s="140" t="s">
        <v>138</v>
      </c>
      <c r="B8" s="111">
        <v>12.15</v>
      </c>
      <c r="C8" s="111">
        <v>10.03</v>
      </c>
      <c r="D8" s="111">
        <v>41.97</v>
      </c>
      <c r="E8" s="111">
        <v>119.97</v>
      </c>
      <c r="F8" s="111">
        <v>61619.87</v>
      </c>
      <c r="G8" s="111">
        <v>167659.99</v>
      </c>
      <c r="H8" s="111">
        <v>61577.98</v>
      </c>
      <c r="I8" s="111">
        <v>85872.59</v>
      </c>
      <c r="J8" s="111">
        <v>16953.08</v>
      </c>
      <c r="K8" s="111">
        <v>169151.82</v>
      </c>
      <c r="L8" s="111">
        <v>73713.47</v>
      </c>
      <c r="M8" s="111">
        <v>241044.17</v>
      </c>
      <c r="N8" s="111">
        <v>76097.12</v>
      </c>
      <c r="O8" s="111">
        <v>74946.91</v>
      </c>
      <c r="P8" s="111">
        <v>204412.08</v>
      </c>
      <c r="Q8" s="111">
        <v>67230.46</v>
      </c>
      <c r="R8" s="111">
        <v>432339.99</v>
      </c>
      <c r="S8" s="111">
        <v>1732803.65</v>
      </c>
    </row>
    <row r="9" spans="1:19" ht="12.75">
      <c r="A9" s="140" t="s">
        <v>139</v>
      </c>
      <c r="B9" s="111">
        <v>8.61</v>
      </c>
      <c r="C9" s="111">
        <v>69.23</v>
      </c>
      <c r="D9" s="111">
        <v>26.41</v>
      </c>
      <c r="E9" s="111">
        <v>24.56</v>
      </c>
      <c r="F9" s="111">
        <v>320</v>
      </c>
      <c r="G9" s="111">
        <v>1635.08</v>
      </c>
      <c r="H9" s="111">
        <v>92532.77</v>
      </c>
      <c r="I9" s="111">
        <v>924677.17</v>
      </c>
      <c r="J9" s="111">
        <v>832708.36</v>
      </c>
      <c r="K9" s="111">
        <v>636222.34</v>
      </c>
      <c r="L9" s="111">
        <v>338529.17</v>
      </c>
      <c r="M9" s="111">
        <v>307969.43</v>
      </c>
      <c r="N9" s="111">
        <v>116203.52</v>
      </c>
      <c r="O9" s="111">
        <v>73868.11</v>
      </c>
      <c r="P9" s="111">
        <v>22771.07</v>
      </c>
      <c r="Q9" s="111">
        <v>13707.32</v>
      </c>
      <c r="R9" s="111">
        <v>16842.6</v>
      </c>
      <c r="S9" s="111">
        <v>3378115.7499999995</v>
      </c>
    </row>
    <row r="10" spans="1:19" ht="12.75">
      <c r="A10" s="140" t="s">
        <v>140</v>
      </c>
      <c r="B10" s="111">
        <v>177.67</v>
      </c>
      <c r="C10" s="111">
        <v>38.42</v>
      </c>
      <c r="D10" s="111">
        <v>4030.1</v>
      </c>
      <c r="E10" s="111">
        <v>1693.32</v>
      </c>
      <c r="F10" s="111">
        <v>393.36</v>
      </c>
      <c r="G10" s="111">
        <v>4010.39</v>
      </c>
      <c r="H10" s="111">
        <v>230543.39</v>
      </c>
      <c r="I10" s="111">
        <v>986790</v>
      </c>
      <c r="J10" s="111">
        <v>631663.07</v>
      </c>
      <c r="K10" s="111">
        <v>346479.46</v>
      </c>
      <c r="L10" s="111">
        <v>200698.31</v>
      </c>
      <c r="M10" s="111">
        <v>75175.37</v>
      </c>
      <c r="N10" s="111">
        <v>50866.33</v>
      </c>
      <c r="O10" s="111">
        <v>40989.45</v>
      </c>
      <c r="P10" s="111">
        <v>17118.03</v>
      </c>
      <c r="Q10" s="111">
        <v>11377.5</v>
      </c>
      <c r="R10" s="111">
        <v>31771.53</v>
      </c>
      <c r="S10" s="111">
        <v>2633815.6999999997</v>
      </c>
    </row>
    <row r="11" spans="1:19" ht="12.75">
      <c r="A11" s="140" t="s">
        <v>141</v>
      </c>
      <c r="B11" s="111">
        <v>161.72</v>
      </c>
      <c r="C11" s="111">
        <v>144.62</v>
      </c>
      <c r="D11" s="111">
        <v>22.9</v>
      </c>
      <c r="E11" s="111">
        <v>35.54</v>
      </c>
      <c r="F11" s="111">
        <v>270</v>
      </c>
      <c r="G11" s="111">
        <v>282.95</v>
      </c>
      <c r="H11" s="111">
        <v>820.28</v>
      </c>
      <c r="I11" s="111">
        <v>17025.55</v>
      </c>
      <c r="J11" s="111">
        <v>223069.41</v>
      </c>
      <c r="K11" s="111">
        <v>779216.46</v>
      </c>
      <c r="L11" s="111">
        <v>372632.48</v>
      </c>
      <c r="M11" s="111">
        <v>435068.89</v>
      </c>
      <c r="N11" s="111">
        <v>184951.62</v>
      </c>
      <c r="O11" s="111">
        <v>227754.37</v>
      </c>
      <c r="P11" s="111">
        <v>165987.49</v>
      </c>
      <c r="Q11" s="111">
        <v>115720.62</v>
      </c>
      <c r="R11" s="111">
        <v>558365.31</v>
      </c>
      <c r="S11" s="111">
        <v>3081530.2100000004</v>
      </c>
    </row>
    <row r="12" spans="1:19" ht="12.75">
      <c r="A12" s="140" t="s">
        <v>142</v>
      </c>
      <c r="B12" s="111">
        <v>184.87</v>
      </c>
      <c r="C12" s="111">
        <v>263.05</v>
      </c>
      <c r="D12" s="111">
        <v>453.72</v>
      </c>
      <c r="E12" s="111">
        <v>3834.48</v>
      </c>
      <c r="F12" s="111">
        <v>191752.09</v>
      </c>
      <c r="G12" s="111">
        <v>236277.35</v>
      </c>
      <c r="H12" s="111">
        <v>155234.65</v>
      </c>
      <c r="I12" s="111">
        <v>164465.75</v>
      </c>
      <c r="J12" s="111">
        <v>129049.46</v>
      </c>
      <c r="K12" s="111">
        <v>179048.4</v>
      </c>
      <c r="L12" s="111">
        <v>134704.92</v>
      </c>
      <c r="M12" s="111">
        <v>305983.16</v>
      </c>
      <c r="N12" s="111">
        <v>348165.44</v>
      </c>
      <c r="O12" s="111">
        <v>287072.4</v>
      </c>
      <c r="P12" s="111">
        <v>147225.05</v>
      </c>
      <c r="Q12" s="111">
        <v>209191.88</v>
      </c>
      <c r="R12" s="111">
        <v>338565.03</v>
      </c>
      <c r="S12" s="111">
        <v>2831471.6999999993</v>
      </c>
    </row>
    <row r="13" spans="1:19" ht="12.75">
      <c r="A13" s="140" t="s">
        <v>143</v>
      </c>
      <c r="B13" s="111">
        <v>529.35</v>
      </c>
      <c r="C13" s="111">
        <v>84.6</v>
      </c>
      <c r="D13" s="111">
        <v>15.52</v>
      </c>
      <c r="E13" s="111">
        <v>23.08</v>
      </c>
      <c r="F13" s="111">
        <v>178.5</v>
      </c>
      <c r="G13" s="111">
        <v>463.79</v>
      </c>
      <c r="H13" s="111">
        <v>983.21</v>
      </c>
      <c r="I13" s="111">
        <v>3021.14</v>
      </c>
      <c r="J13" s="111">
        <v>18141.81</v>
      </c>
      <c r="K13" s="111">
        <v>3351.78</v>
      </c>
      <c r="L13" s="111">
        <v>2671.21</v>
      </c>
      <c r="M13" s="111">
        <v>34755.65</v>
      </c>
      <c r="N13" s="111">
        <v>21784.5</v>
      </c>
      <c r="O13" s="111">
        <v>163666.68</v>
      </c>
      <c r="P13" s="111">
        <v>80754.85</v>
      </c>
      <c r="Q13" s="111">
        <v>45066.96</v>
      </c>
      <c r="R13" s="111">
        <v>1016113.15</v>
      </c>
      <c r="S13" s="111">
        <v>1391605.78</v>
      </c>
    </row>
    <row r="14" spans="1:19" ht="12.75">
      <c r="A14" s="140" t="s">
        <v>144</v>
      </c>
      <c r="B14" s="111">
        <v>16.06</v>
      </c>
      <c r="C14" s="111">
        <v>14.31</v>
      </c>
      <c r="D14" s="111">
        <v>24.84</v>
      </c>
      <c r="E14" s="111">
        <v>63.86</v>
      </c>
      <c r="F14" s="111">
        <v>726.23</v>
      </c>
      <c r="G14" s="111">
        <v>17587.02</v>
      </c>
      <c r="H14" s="111">
        <v>280282.17</v>
      </c>
      <c r="I14" s="111">
        <v>161264.46</v>
      </c>
      <c r="J14" s="111">
        <v>210507.05</v>
      </c>
      <c r="K14" s="111">
        <v>188878.55</v>
      </c>
      <c r="L14" s="111">
        <v>85650.52</v>
      </c>
      <c r="M14" s="111">
        <v>77976.72</v>
      </c>
      <c r="N14" s="111">
        <v>26617.66</v>
      </c>
      <c r="O14" s="111">
        <v>20558.49</v>
      </c>
      <c r="P14" s="111">
        <v>10964.61</v>
      </c>
      <c r="Q14" s="111">
        <v>19399.65</v>
      </c>
      <c r="R14" s="111">
        <v>9783.08</v>
      </c>
      <c r="S14" s="111">
        <v>1110315.28</v>
      </c>
    </row>
    <row r="15" spans="1:19" ht="12.75">
      <c r="A15" s="140" t="s">
        <v>145</v>
      </c>
      <c r="B15" s="111">
        <v>38.12</v>
      </c>
      <c r="C15" s="111">
        <v>13.84</v>
      </c>
      <c r="D15" s="111">
        <v>56.52</v>
      </c>
      <c r="E15" s="111">
        <v>9.2</v>
      </c>
      <c r="F15" s="111">
        <v>36.9</v>
      </c>
      <c r="G15" s="111">
        <v>25.34</v>
      </c>
      <c r="H15" s="111">
        <v>78.97</v>
      </c>
      <c r="I15" s="111">
        <v>77.52</v>
      </c>
      <c r="J15" s="111">
        <v>1878.08</v>
      </c>
      <c r="K15" s="111">
        <v>1436.98</v>
      </c>
      <c r="L15" s="111">
        <v>2964.67</v>
      </c>
      <c r="M15" s="111">
        <v>39727.17</v>
      </c>
      <c r="N15" s="111">
        <v>25034.89</v>
      </c>
      <c r="O15" s="111">
        <v>239202.83</v>
      </c>
      <c r="P15" s="111">
        <v>146600.24</v>
      </c>
      <c r="Q15" s="111">
        <v>57446.73</v>
      </c>
      <c r="R15" s="111">
        <v>493307.53</v>
      </c>
      <c r="S15" s="111">
        <v>1007935.53</v>
      </c>
    </row>
    <row r="16" spans="1:19" ht="12.75">
      <c r="A16" s="140" t="s">
        <v>146</v>
      </c>
      <c r="B16" s="111">
        <v>3.93</v>
      </c>
      <c r="C16" s="111">
        <v>19.07</v>
      </c>
      <c r="D16" s="111">
        <v>482.79</v>
      </c>
      <c r="E16" s="111">
        <v>169.85</v>
      </c>
      <c r="F16" s="111">
        <v>92.86</v>
      </c>
      <c r="G16" s="111">
        <v>687.27</v>
      </c>
      <c r="H16" s="111">
        <v>1044.13</v>
      </c>
      <c r="I16" s="111">
        <v>279284.92</v>
      </c>
      <c r="J16" s="111">
        <v>170885.32</v>
      </c>
      <c r="K16" s="111">
        <v>399466.99</v>
      </c>
      <c r="L16" s="111">
        <v>211790.74</v>
      </c>
      <c r="M16" s="111">
        <v>104638.87</v>
      </c>
      <c r="N16" s="111">
        <v>117760.42</v>
      </c>
      <c r="O16" s="111">
        <v>57250.22</v>
      </c>
      <c r="P16" s="111">
        <v>35487.17</v>
      </c>
      <c r="Q16" s="111">
        <v>51194.26</v>
      </c>
      <c r="R16" s="111">
        <v>39809.98</v>
      </c>
      <c r="S16" s="111">
        <v>1470068.79</v>
      </c>
    </row>
    <row r="17" spans="1:19" ht="12.75">
      <c r="A17" s="140" t="s">
        <v>147</v>
      </c>
      <c r="B17" s="111">
        <v>23891.3</v>
      </c>
      <c r="C17" s="111">
        <v>335.02</v>
      </c>
      <c r="D17" s="111">
        <v>13383.9</v>
      </c>
      <c r="E17" s="111">
        <v>8276.33</v>
      </c>
      <c r="F17" s="111">
        <v>23191.91</v>
      </c>
      <c r="G17" s="111">
        <v>14218.91</v>
      </c>
      <c r="H17" s="111">
        <v>246853.76</v>
      </c>
      <c r="I17" s="111">
        <v>157847.2</v>
      </c>
      <c r="J17" s="111">
        <v>185204.03</v>
      </c>
      <c r="K17" s="111">
        <v>137372.62</v>
      </c>
      <c r="L17" s="111">
        <v>91378.99</v>
      </c>
      <c r="M17" s="111">
        <v>100783.86</v>
      </c>
      <c r="N17" s="111">
        <v>57955.99</v>
      </c>
      <c r="O17" s="111">
        <v>113333.33</v>
      </c>
      <c r="P17" s="111">
        <v>100115.86</v>
      </c>
      <c r="Q17" s="111">
        <v>83731.99</v>
      </c>
      <c r="R17" s="111">
        <v>734839.78</v>
      </c>
      <c r="S17" s="111">
        <v>2092714.7800000003</v>
      </c>
    </row>
    <row r="18" spans="1:19" ht="12.75">
      <c r="A18" s="140" t="s">
        <v>148</v>
      </c>
      <c r="B18" s="111">
        <v>22.26</v>
      </c>
      <c r="C18" s="111">
        <v>100.06</v>
      </c>
      <c r="D18" s="111">
        <v>265.21</v>
      </c>
      <c r="E18" s="111">
        <v>3426.27</v>
      </c>
      <c r="F18" s="111">
        <v>19063.21</v>
      </c>
      <c r="G18" s="111">
        <v>12576.95</v>
      </c>
      <c r="H18" s="111">
        <v>14139.94</v>
      </c>
      <c r="I18" s="111">
        <v>7351.17</v>
      </c>
      <c r="J18" s="111">
        <v>34525.4</v>
      </c>
      <c r="K18" s="111">
        <v>16580.21</v>
      </c>
      <c r="L18" s="111">
        <v>8366.28</v>
      </c>
      <c r="M18" s="111">
        <v>19204.2</v>
      </c>
      <c r="N18" s="111">
        <v>1102.04</v>
      </c>
      <c r="O18" s="111">
        <v>6508.03</v>
      </c>
      <c r="P18" s="111">
        <v>46173.52</v>
      </c>
      <c r="Q18" s="111">
        <v>1189.08</v>
      </c>
      <c r="R18" s="111">
        <v>157778.18</v>
      </c>
      <c r="S18" s="111">
        <v>348372.01</v>
      </c>
    </row>
    <row r="19" spans="1:19" ht="12.75">
      <c r="A19" s="109" t="s">
        <v>2</v>
      </c>
      <c r="B19" s="111">
        <v>962.27</v>
      </c>
      <c r="C19" s="111">
        <v>4156.81</v>
      </c>
      <c r="D19" s="111">
        <v>5968.12</v>
      </c>
      <c r="E19" s="111">
        <v>187</v>
      </c>
      <c r="F19" s="111">
        <v>308.38</v>
      </c>
      <c r="G19" s="111">
        <v>2655.84</v>
      </c>
      <c r="H19" s="111">
        <v>1076.94</v>
      </c>
      <c r="I19" s="111">
        <v>4931.49</v>
      </c>
      <c r="J19" s="111">
        <v>10042.54</v>
      </c>
      <c r="K19" s="111">
        <v>11034.02</v>
      </c>
      <c r="L19" s="111">
        <v>39805.26</v>
      </c>
      <c r="M19" s="111">
        <v>74366.02</v>
      </c>
      <c r="N19" s="111">
        <v>97926.72</v>
      </c>
      <c r="O19" s="111">
        <v>108264.65</v>
      </c>
      <c r="P19" s="111">
        <v>159437.57</v>
      </c>
      <c r="Q19" s="111">
        <v>178841.29</v>
      </c>
      <c r="R19" s="111">
        <v>1240906.19</v>
      </c>
      <c r="S19" s="111">
        <v>1940871.1099999999</v>
      </c>
    </row>
    <row r="20" spans="1:19" ht="12.75">
      <c r="A20" s="109" t="s">
        <v>3</v>
      </c>
      <c r="B20" s="111">
        <v>4103.69</v>
      </c>
      <c r="C20" s="111">
        <v>6424.55</v>
      </c>
      <c r="D20" s="111">
        <v>29001.31</v>
      </c>
      <c r="E20" s="111">
        <v>14701.61</v>
      </c>
      <c r="F20" s="111">
        <v>545609.67</v>
      </c>
      <c r="G20" s="111">
        <v>835409.02</v>
      </c>
      <c r="H20" s="111">
        <v>466113.84</v>
      </c>
      <c r="I20" s="111">
        <v>623695.06</v>
      </c>
      <c r="J20" s="111">
        <v>255485.82</v>
      </c>
      <c r="K20" s="111">
        <v>614257.4</v>
      </c>
      <c r="L20" s="111">
        <v>359035.6</v>
      </c>
      <c r="M20" s="111">
        <v>259150.28</v>
      </c>
      <c r="N20" s="111">
        <v>178866.41</v>
      </c>
      <c r="O20" s="111">
        <v>223299.02</v>
      </c>
      <c r="P20" s="111">
        <v>171282.95</v>
      </c>
      <c r="Q20" s="111">
        <v>55088.19</v>
      </c>
      <c r="R20" s="111">
        <v>265237.14</v>
      </c>
      <c r="S20" s="111">
        <v>4906761.56</v>
      </c>
    </row>
    <row r="21" spans="1:19" ht="12.75">
      <c r="A21" s="109" t="s">
        <v>171</v>
      </c>
      <c r="B21" s="111">
        <v>536078.66</v>
      </c>
      <c r="C21" s="111">
        <v>218347.80999999997</v>
      </c>
      <c r="D21" s="111">
        <v>159114.66999999998</v>
      </c>
      <c r="E21" s="111">
        <v>51674.37</v>
      </c>
      <c r="F21" s="111">
        <v>82011.84000000001</v>
      </c>
      <c r="G21" s="111">
        <v>1456573.6800000002</v>
      </c>
      <c r="H21" s="111">
        <v>4062842.82</v>
      </c>
      <c r="I21" s="111">
        <v>12353673.840000002</v>
      </c>
      <c r="J21" s="111">
        <v>9906389.66</v>
      </c>
      <c r="K21" s="111">
        <v>23260211.419999998</v>
      </c>
      <c r="L21" s="111">
        <v>9423594.419999998</v>
      </c>
      <c r="M21" s="111">
        <v>10219600.03</v>
      </c>
      <c r="N21" s="111">
        <v>4409861.77</v>
      </c>
      <c r="O21" s="111">
        <v>6503125.21</v>
      </c>
      <c r="P21" s="111">
        <v>2469458.5000000005</v>
      </c>
      <c r="Q21" s="111">
        <v>1781390.2699999998</v>
      </c>
      <c r="R21" s="111">
        <v>8819992.91</v>
      </c>
      <c r="S21" s="111">
        <v>95713941.88000001</v>
      </c>
    </row>
    <row r="22" spans="1:19" ht="12.75">
      <c r="A22" s="140" t="s">
        <v>72</v>
      </c>
      <c r="B22" s="111">
        <v>530479.02</v>
      </c>
      <c r="C22" s="111">
        <v>214911.58</v>
      </c>
      <c r="D22" s="111">
        <v>157980.79</v>
      </c>
      <c r="E22" s="111">
        <v>50032.16</v>
      </c>
      <c r="F22" s="111">
        <v>76510.72</v>
      </c>
      <c r="G22" s="111">
        <v>1427245.08</v>
      </c>
      <c r="H22" s="111">
        <v>4015474.89</v>
      </c>
      <c r="I22" s="111">
        <v>12079993.22</v>
      </c>
      <c r="J22" s="111">
        <v>9625358.02</v>
      </c>
      <c r="K22" s="111">
        <v>22288326.97</v>
      </c>
      <c r="L22" s="111">
        <v>8671259.41</v>
      </c>
      <c r="M22" s="111">
        <v>9218489.34</v>
      </c>
      <c r="N22" s="111">
        <v>3370296.21</v>
      </c>
      <c r="O22" s="111">
        <v>5224398.68</v>
      </c>
      <c r="P22" s="111">
        <v>1981297.67</v>
      </c>
      <c r="Q22" s="111">
        <v>1299333.14</v>
      </c>
      <c r="R22" s="111">
        <v>5950112.08</v>
      </c>
      <c r="S22" s="111">
        <v>86181498.98</v>
      </c>
    </row>
    <row r="23" spans="1:19" ht="12.75">
      <c r="A23" s="140" t="s">
        <v>73</v>
      </c>
      <c r="B23" s="111">
        <v>5229.17</v>
      </c>
      <c r="C23" s="111">
        <v>2517.85</v>
      </c>
      <c r="D23" s="111">
        <v>953.26</v>
      </c>
      <c r="E23" s="111">
        <v>1303.56</v>
      </c>
      <c r="F23" s="111">
        <v>5275.85</v>
      </c>
      <c r="G23" s="111">
        <v>28809.49</v>
      </c>
      <c r="H23" s="111">
        <v>28987.82</v>
      </c>
      <c r="I23" s="111">
        <v>110855.28</v>
      </c>
      <c r="J23" s="111">
        <v>173027.88</v>
      </c>
      <c r="K23" s="111">
        <v>823713.72</v>
      </c>
      <c r="L23" s="111">
        <v>684262.24</v>
      </c>
      <c r="M23" s="111">
        <v>892864.95</v>
      </c>
      <c r="N23" s="111">
        <v>972881.68</v>
      </c>
      <c r="O23" s="111">
        <v>1203218.74</v>
      </c>
      <c r="P23" s="111">
        <v>477884.41</v>
      </c>
      <c r="Q23" s="111">
        <v>421392.29</v>
      </c>
      <c r="R23" s="111">
        <v>1328180.9</v>
      </c>
      <c r="S23" s="111">
        <v>7161359.09</v>
      </c>
    </row>
    <row r="24" spans="1:19" ht="12.75">
      <c r="A24" s="140" t="s">
        <v>74</v>
      </c>
      <c r="B24" s="111">
        <v>365.6</v>
      </c>
      <c r="C24" s="111">
        <v>892.27</v>
      </c>
      <c r="D24" s="111">
        <v>144.61</v>
      </c>
      <c r="E24" s="111">
        <v>133.27</v>
      </c>
      <c r="F24" s="111">
        <v>132.49</v>
      </c>
      <c r="G24" s="111">
        <v>97.81</v>
      </c>
      <c r="H24" s="111">
        <v>278.67</v>
      </c>
      <c r="I24" s="111">
        <v>164.48</v>
      </c>
      <c r="J24" s="111">
        <v>126.76</v>
      </c>
      <c r="K24" s="111">
        <v>200.3</v>
      </c>
      <c r="L24" s="111">
        <v>148.29</v>
      </c>
      <c r="M24" s="111">
        <v>638.97</v>
      </c>
      <c r="N24" s="111">
        <v>75.66</v>
      </c>
      <c r="O24" s="111">
        <v>2036.41</v>
      </c>
      <c r="P24" s="111">
        <v>235.33</v>
      </c>
      <c r="Q24" s="111">
        <v>6432.47</v>
      </c>
      <c r="R24" s="111">
        <v>1370407.7</v>
      </c>
      <c r="S24" s="111">
        <v>1382511.0899999999</v>
      </c>
    </row>
    <row r="25" spans="1:19" ht="12.75">
      <c r="A25" s="140" t="s">
        <v>173</v>
      </c>
      <c r="B25" s="111">
        <v>3.42</v>
      </c>
      <c r="C25" s="111">
        <v>20.34</v>
      </c>
      <c r="D25" s="111">
        <v>31.08</v>
      </c>
      <c r="E25" s="111">
        <v>183.94</v>
      </c>
      <c r="F25" s="111">
        <v>80.94</v>
      </c>
      <c r="G25" s="111">
        <v>398.62</v>
      </c>
      <c r="H25" s="111">
        <v>17683.21</v>
      </c>
      <c r="I25" s="111">
        <v>162096.71</v>
      </c>
      <c r="J25" s="111">
        <v>103199.41</v>
      </c>
      <c r="K25" s="111">
        <v>143364.39</v>
      </c>
      <c r="L25" s="111">
        <v>58355.19</v>
      </c>
      <c r="M25" s="111">
        <v>34869.28</v>
      </c>
      <c r="N25" s="111">
        <v>36684.71</v>
      </c>
      <c r="O25" s="111">
        <v>16700.92</v>
      </c>
      <c r="P25" s="111">
        <v>5306.43</v>
      </c>
      <c r="Q25" s="111">
        <v>13226.47</v>
      </c>
      <c r="R25" s="111">
        <v>4944.59</v>
      </c>
      <c r="S25" s="111">
        <v>597149.65</v>
      </c>
    </row>
    <row r="26" spans="1:19" ht="12.75">
      <c r="A26" s="140" t="s">
        <v>172</v>
      </c>
      <c r="B26" s="111">
        <v>1.45</v>
      </c>
      <c r="C26" s="111">
        <v>5.77</v>
      </c>
      <c r="D26" s="111">
        <v>4.93</v>
      </c>
      <c r="E26" s="111">
        <v>21.44</v>
      </c>
      <c r="F26" s="111">
        <v>11.84</v>
      </c>
      <c r="G26" s="111">
        <v>22.68</v>
      </c>
      <c r="H26" s="111">
        <v>418.23</v>
      </c>
      <c r="I26" s="111">
        <v>564.15</v>
      </c>
      <c r="J26" s="111">
        <v>4677.59</v>
      </c>
      <c r="K26" s="111">
        <v>4606.04</v>
      </c>
      <c r="L26" s="111">
        <v>9569.29</v>
      </c>
      <c r="M26" s="111">
        <v>72737.49</v>
      </c>
      <c r="N26" s="111">
        <v>29923.51</v>
      </c>
      <c r="O26" s="111">
        <v>56770.46</v>
      </c>
      <c r="P26" s="111">
        <v>4734.66</v>
      </c>
      <c r="Q26" s="111">
        <v>41005.9</v>
      </c>
      <c r="R26" s="111">
        <v>166347.64</v>
      </c>
      <c r="S26" s="111">
        <v>391423.07</v>
      </c>
    </row>
    <row r="27" spans="1:19" ht="12.75">
      <c r="A27" s="109" t="s">
        <v>4</v>
      </c>
      <c r="B27" s="111">
        <v>93.36</v>
      </c>
      <c r="C27" s="111">
        <v>2918.81</v>
      </c>
      <c r="D27" s="111">
        <v>51781.29</v>
      </c>
      <c r="E27" s="111">
        <v>743900.55</v>
      </c>
      <c r="F27" s="111">
        <v>731129.93</v>
      </c>
      <c r="G27" s="111">
        <v>376171.55</v>
      </c>
      <c r="H27" s="111">
        <v>186085.45</v>
      </c>
      <c r="I27" s="111">
        <v>91784.74</v>
      </c>
      <c r="J27" s="111">
        <v>40154.92</v>
      </c>
      <c r="K27" s="111">
        <v>44429.24</v>
      </c>
      <c r="L27" s="111">
        <v>11039.07</v>
      </c>
      <c r="M27" s="111">
        <v>8548.39</v>
      </c>
      <c r="N27" s="111">
        <v>5644.54</v>
      </c>
      <c r="O27" s="111">
        <v>390.35</v>
      </c>
      <c r="P27" s="111">
        <v>119.37</v>
      </c>
      <c r="Q27" s="111">
        <v>120.62</v>
      </c>
      <c r="R27" s="111">
        <v>5912</v>
      </c>
      <c r="S27" s="111">
        <v>2300224.1800000006</v>
      </c>
    </row>
    <row r="28" spans="1:19" ht="12.75">
      <c r="A28" s="109" t="s">
        <v>188</v>
      </c>
      <c r="B28" s="111">
        <v>9778.295</v>
      </c>
      <c r="C28" s="111">
        <v>282002.2</v>
      </c>
      <c r="D28" s="111">
        <v>948595.1050000001</v>
      </c>
      <c r="E28" s="111">
        <v>118489.23</v>
      </c>
      <c r="F28" s="111">
        <v>2129968.2049999996</v>
      </c>
      <c r="G28" s="111">
        <v>9383817.24</v>
      </c>
      <c r="H28" s="111">
        <v>10866658.42</v>
      </c>
      <c r="I28" s="111">
        <v>9752267.775</v>
      </c>
      <c r="J28" s="111">
        <v>10687138.495</v>
      </c>
      <c r="K28" s="111">
        <v>10268335.425</v>
      </c>
      <c r="L28" s="111">
        <v>5021412.055</v>
      </c>
      <c r="M28" s="111">
        <v>3983226.1</v>
      </c>
      <c r="N28" s="111">
        <v>2893914.875</v>
      </c>
      <c r="O28" s="111">
        <v>1358758.97</v>
      </c>
      <c r="P28" s="111">
        <v>1342211.9600000002</v>
      </c>
      <c r="Q28" s="111">
        <v>746072.8550000001</v>
      </c>
      <c r="R28" s="111">
        <v>1382281.8199999998</v>
      </c>
      <c r="S28" s="111">
        <v>71174929.02499999</v>
      </c>
    </row>
    <row r="29" spans="1:19" ht="12.75">
      <c r="A29" s="140" t="s">
        <v>152</v>
      </c>
      <c r="B29" s="111">
        <v>0</v>
      </c>
      <c r="C29" s="111">
        <v>0</v>
      </c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0.01</v>
      </c>
      <c r="N29" s="111">
        <v>0</v>
      </c>
      <c r="O29" s="111">
        <v>0.3</v>
      </c>
      <c r="P29" s="111">
        <v>0.07</v>
      </c>
      <c r="Q29" s="111">
        <v>0.06</v>
      </c>
      <c r="R29" s="111">
        <v>63198.42</v>
      </c>
      <c r="S29" s="111">
        <v>63198.86</v>
      </c>
    </row>
    <row r="30" spans="1:19" ht="12.75">
      <c r="A30" s="140" t="s">
        <v>153</v>
      </c>
      <c r="B30" s="111">
        <v>4.325</v>
      </c>
      <c r="C30" s="111">
        <v>143.25</v>
      </c>
      <c r="D30" s="111">
        <v>164112.27500000002</v>
      </c>
      <c r="E30" s="111">
        <v>439.05</v>
      </c>
      <c r="F30" s="111">
        <v>4592.025000000001</v>
      </c>
      <c r="G30" s="111">
        <v>23285.2</v>
      </c>
      <c r="H30" s="111">
        <v>154716.80000000002</v>
      </c>
      <c r="I30" s="111">
        <v>77229.075</v>
      </c>
      <c r="J30" s="111">
        <v>65633.52500000001</v>
      </c>
      <c r="K30" s="111">
        <v>67230.925</v>
      </c>
      <c r="L30" s="111">
        <v>40393.975000000006</v>
      </c>
      <c r="M30" s="111">
        <v>31671.2</v>
      </c>
      <c r="N30" s="111">
        <v>52271.475000000006</v>
      </c>
      <c r="O30" s="111">
        <v>41179.350000000006</v>
      </c>
      <c r="P30" s="111">
        <v>26433.050000000003</v>
      </c>
      <c r="Q30" s="111">
        <v>9975.125</v>
      </c>
      <c r="R30" s="111">
        <v>43448.100000000006</v>
      </c>
      <c r="S30" s="111">
        <v>802758.725</v>
      </c>
    </row>
    <row r="31" spans="1:19" ht="12.75">
      <c r="A31" s="140" t="s">
        <v>154</v>
      </c>
      <c r="B31" s="111">
        <v>1872.95</v>
      </c>
      <c r="C31" s="111">
        <v>1097.86</v>
      </c>
      <c r="D31" s="111">
        <v>122192.7</v>
      </c>
      <c r="E31" s="111">
        <v>48455.45</v>
      </c>
      <c r="F31" s="111">
        <v>1355749.66</v>
      </c>
      <c r="G31" s="111">
        <v>5727387.53</v>
      </c>
      <c r="H31" s="111">
        <v>6173982.67</v>
      </c>
      <c r="I31" s="111">
        <v>2828573.19</v>
      </c>
      <c r="J31" s="111">
        <v>3528614.89</v>
      </c>
      <c r="K31" s="111">
        <v>4121384.76</v>
      </c>
      <c r="L31" s="111">
        <v>2288064.19</v>
      </c>
      <c r="M31" s="111">
        <v>1047329.96</v>
      </c>
      <c r="N31" s="111">
        <v>580864.17</v>
      </c>
      <c r="O31" s="111">
        <v>328642.17</v>
      </c>
      <c r="P31" s="111">
        <v>176119.97</v>
      </c>
      <c r="Q31" s="111">
        <v>109891.83</v>
      </c>
      <c r="R31" s="111">
        <v>192889.92</v>
      </c>
      <c r="S31" s="111">
        <v>28633113.87</v>
      </c>
    </row>
    <row r="32" spans="1:19" ht="12.75">
      <c r="A32" s="140" t="s">
        <v>155</v>
      </c>
      <c r="B32" s="111">
        <v>7107.31</v>
      </c>
      <c r="C32" s="111">
        <v>102593.31</v>
      </c>
      <c r="D32" s="111">
        <v>436402.01</v>
      </c>
      <c r="E32" s="111">
        <v>68409.43</v>
      </c>
      <c r="F32" s="111">
        <v>760352.47</v>
      </c>
      <c r="G32" s="111">
        <v>3301127.76</v>
      </c>
      <c r="H32" s="111">
        <v>4152291.85</v>
      </c>
      <c r="I32" s="111">
        <v>6551052.57</v>
      </c>
      <c r="J32" s="111">
        <v>6852039.55</v>
      </c>
      <c r="K32" s="111">
        <v>5815531.94</v>
      </c>
      <c r="L32" s="111">
        <v>2559511.79</v>
      </c>
      <c r="M32" s="111">
        <v>2798468.99</v>
      </c>
      <c r="N32" s="111">
        <v>2208850.58</v>
      </c>
      <c r="O32" s="111">
        <v>972974.66</v>
      </c>
      <c r="P32" s="111">
        <v>1130787.57</v>
      </c>
      <c r="Q32" s="111">
        <v>617081.55</v>
      </c>
      <c r="R32" s="111">
        <v>1071514.19</v>
      </c>
      <c r="S32" s="111">
        <v>39406097.529999994</v>
      </c>
    </row>
    <row r="33" spans="1:19" ht="12.75">
      <c r="A33" s="140" t="s">
        <v>156</v>
      </c>
      <c r="B33" s="111">
        <v>793.7099999999998</v>
      </c>
      <c r="C33" s="111">
        <v>178167.78</v>
      </c>
      <c r="D33" s="111">
        <v>225888.12</v>
      </c>
      <c r="E33" s="111">
        <v>1185.3</v>
      </c>
      <c r="F33" s="111">
        <v>9274.05</v>
      </c>
      <c r="G33" s="111">
        <v>332016.75</v>
      </c>
      <c r="H33" s="111">
        <v>385667.1</v>
      </c>
      <c r="I33" s="111">
        <v>295412.94</v>
      </c>
      <c r="J33" s="111">
        <v>240850.53</v>
      </c>
      <c r="K33" s="111">
        <v>264187.8</v>
      </c>
      <c r="L33" s="111">
        <v>133442.1</v>
      </c>
      <c r="M33" s="111">
        <v>105755.94</v>
      </c>
      <c r="N33" s="111">
        <v>51928.65</v>
      </c>
      <c r="O33" s="111">
        <v>15962.49</v>
      </c>
      <c r="P33" s="111">
        <v>8871.3</v>
      </c>
      <c r="Q33" s="111">
        <v>9124.289999999999</v>
      </c>
      <c r="R33" s="111">
        <v>11231.189999999997</v>
      </c>
      <c r="S33" s="111">
        <v>2269760.04</v>
      </c>
    </row>
    <row r="34" spans="1:19" ht="12.75" hidden="1">
      <c r="A34" s="109" t="s">
        <v>135</v>
      </c>
      <c r="B34" s="111">
        <v>9063.965</v>
      </c>
      <c r="C34" s="111">
        <v>281423.695</v>
      </c>
      <c r="D34" s="111">
        <v>836506.515</v>
      </c>
      <c r="E34" s="111">
        <v>99597.18000000001</v>
      </c>
      <c r="F34" s="111">
        <v>2098704.06</v>
      </c>
      <c r="G34" s="111">
        <v>9122135.174999999</v>
      </c>
      <c r="H34" s="111">
        <v>10534506.855000002</v>
      </c>
      <c r="I34" s="111">
        <v>8698605.205</v>
      </c>
      <c r="J34" s="111">
        <v>8839341.59</v>
      </c>
      <c r="K34" s="111">
        <v>8931009.989999998</v>
      </c>
      <c r="L34" s="111">
        <v>4093034.9</v>
      </c>
      <c r="M34" s="111">
        <v>2927137.71</v>
      </c>
      <c r="N34" s="111">
        <v>1603355.71</v>
      </c>
      <c r="O34" s="111">
        <v>971197.02</v>
      </c>
      <c r="P34" s="111">
        <v>909185.9099999999</v>
      </c>
      <c r="Q34" s="111">
        <v>452191.565</v>
      </c>
      <c r="R34" s="111">
        <v>834011.62</v>
      </c>
      <c r="S34" s="111">
        <v>61241008.664999984</v>
      </c>
    </row>
    <row r="35" spans="1:19" ht="12.75" hidden="1">
      <c r="A35" s="140" t="s">
        <v>157</v>
      </c>
      <c r="B35" s="111">
        <v>0</v>
      </c>
      <c r="C35" s="111">
        <v>0</v>
      </c>
      <c r="D35" s="111">
        <v>0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11">
        <v>0.01</v>
      </c>
      <c r="N35" s="111">
        <v>0</v>
      </c>
      <c r="O35" s="111">
        <v>0.3</v>
      </c>
      <c r="P35" s="111">
        <v>0.07</v>
      </c>
      <c r="Q35" s="111">
        <v>0.06</v>
      </c>
      <c r="R35" s="111">
        <v>63156.31</v>
      </c>
      <c r="S35" s="111">
        <v>63156.75</v>
      </c>
    </row>
    <row r="36" spans="1:19" ht="12.75" hidden="1">
      <c r="A36" s="140" t="s">
        <v>158</v>
      </c>
      <c r="B36" s="111">
        <v>2.7750000000000004</v>
      </c>
      <c r="C36" s="111">
        <v>112.17500000000001</v>
      </c>
      <c r="D36" s="111">
        <v>94516.675</v>
      </c>
      <c r="E36" s="111">
        <v>429</v>
      </c>
      <c r="F36" s="111">
        <v>4582.6</v>
      </c>
      <c r="G36" s="111">
        <v>22980.475</v>
      </c>
      <c r="H36" s="111">
        <v>154602.275</v>
      </c>
      <c r="I36" s="111">
        <v>77180.475</v>
      </c>
      <c r="J36" s="111">
        <v>64888.850000000006</v>
      </c>
      <c r="K36" s="111">
        <v>61749.4</v>
      </c>
      <c r="L36" s="111">
        <v>39521.5</v>
      </c>
      <c r="M36" s="111">
        <v>15904.25</v>
      </c>
      <c r="N36" s="111">
        <v>51083.75</v>
      </c>
      <c r="O36" s="111">
        <v>34281.05</v>
      </c>
      <c r="P36" s="111">
        <v>24098.550000000003</v>
      </c>
      <c r="Q36" s="111">
        <v>6093.525</v>
      </c>
      <c r="R36" s="111">
        <v>29020.5</v>
      </c>
      <c r="S36" s="111">
        <v>681047.8250000001</v>
      </c>
    </row>
    <row r="37" spans="1:19" ht="12.75" hidden="1">
      <c r="A37" s="140" t="s">
        <v>159</v>
      </c>
      <c r="B37" s="111">
        <v>1728.69</v>
      </c>
      <c r="C37" s="111">
        <v>922.62</v>
      </c>
      <c r="D37" s="111">
        <v>113602.2</v>
      </c>
      <c r="E37" s="111">
        <v>37817.81</v>
      </c>
      <c r="F37" s="111">
        <v>1326687.55</v>
      </c>
      <c r="G37" s="111">
        <v>5486891.21</v>
      </c>
      <c r="H37" s="111">
        <v>5922306.86</v>
      </c>
      <c r="I37" s="111">
        <v>2210696.12</v>
      </c>
      <c r="J37" s="111">
        <v>2644973.61</v>
      </c>
      <c r="K37" s="111">
        <v>3530402.28</v>
      </c>
      <c r="L37" s="111">
        <v>1806872.76</v>
      </c>
      <c r="M37" s="111">
        <v>712974</v>
      </c>
      <c r="N37" s="111">
        <v>349619.71</v>
      </c>
      <c r="O37" s="111">
        <v>192322.2</v>
      </c>
      <c r="P37" s="111">
        <v>63893.02</v>
      </c>
      <c r="Q37" s="111">
        <v>14445.52</v>
      </c>
      <c r="R37" s="111">
        <v>35515.16</v>
      </c>
      <c r="S37" s="111">
        <v>24451671.320000004</v>
      </c>
    </row>
    <row r="38" spans="1:19" ht="12.75" hidden="1">
      <c r="A38" s="140" t="s">
        <v>160</v>
      </c>
      <c r="B38" s="111">
        <v>6539.24</v>
      </c>
      <c r="C38" s="111">
        <v>102224.09</v>
      </c>
      <c r="D38" s="111">
        <v>402765.56</v>
      </c>
      <c r="E38" s="111">
        <v>60173.8</v>
      </c>
      <c r="F38" s="111">
        <v>758201.98</v>
      </c>
      <c r="G38" s="111">
        <v>3280326.39</v>
      </c>
      <c r="H38" s="111">
        <v>4072133.84</v>
      </c>
      <c r="I38" s="111">
        <v>6116611.58</v>
      </c>
      <c r="J38" s="111">
        <v>5902076.4</v>
      </c>
      <c r="K38" s="111">
        <v>5081660.27</v>
      </c>
      <c r="L38" s="111">
        <v>2120598.25</v>
      </c>
      <c r="M38" s="111">
        <v>2101444.74</v>
      </c>
      <c r="N38" s="111">
        <v>1154333.77</v>
      </c>
      <c r="O38" s="111">
        <v>729193.75</v>
      </c>
      <c r="P38" s="111">
        <v>815307.19</v>
      </c>
      <c r="Q38" s="111">
        <v>424124.68</v>
      </c>
      <c r="R38" s="111">
        <v>698265.64</v>
      </c>
      <c r="S38" s="111">
        <v>33825981.17</v>
      </c>
    </row>
    <row r="39" spans="1:19" ht="12.75" hidden="1">
      <c r="A39" s="140" t="s">
        <v>161</v>
      </c>
      <c r="B39" s="111">
        <v>793.26</v>
      </c>
      <c r="C39" s="111">
        <v>178164.81</v>
      </c>
      <c r="D39" s="111">
        <v>225622.08</v>
      </c>
      <c r="E39" s="111">
        <v>1176.57</v>
      </c>
      <c r="F39" s="111">
        <v>9231.93</v>
      </c>
      <c r="G39" s="111">
        <v>331937.1</v>
      </c>
      <c r="H39" s="111">
        <v>385463.88</v>
      </c>
      <c r="I39" s="111">
        <v>294117.02999999997</v>
      </c>
      <c r="J39" s="111">
        <v>227402.73</v>
      </c>
      <c r="K39" s="111">
        <v>257198.03999999995</v>
      </c>
      <c r="L39" s="111">
        <v>126042.39</v>
      </c>
      <c r="M39" s="111">
        <v>96814.71</v>
      </c>
      <c r="N39" s="111">
        <v>48318.48</v>
      </c>
      <c r="O39" s="111">
        <v>15399.72</v>
      </c>
      <c r="P39" s="111">
        <v>5887.08</v>
      </c>
      <c r="Q39" s="111">
        <v>7527.78</v>
      </c>
      <c r="R39" s="111">
        <v>8054.009999999998</v>
      </c>
      <c r="S39" s="111">
        <v>2219151.5999999996</v>
      </c>
    </row>
    <row r="40" spans="1:19" ht="12.75" hidden="1">
      <c r="A40" s="109" t="s">
        <v>136</v>
      </c>
      <c r="B40" s="111">
        <v>708.565</v>
      </c>
      <c r="C40" s="111">
        <v>540.855</v>
      </c>
      <c r="D40" s="111">
        <v>94251.305</v>
      </c>
      <c r="E40" s="111">
        <v>12396.759999999998</v>
      </c>
      <c r="F40" s="111">
        <v>19579.855</v>
      </c>
      <c r="G40" s="111">
        <v>260200.84</v>
      </c>
      <c r="H40" s="111">
        <v>327615.27499999997</v>
      </c>
      <c r="I40" s="111">
        <v>1006043.1900000001</v>
      </c>
      <c r="J40" s="111">
        <v>1568011.41</v>
      </c>
      <c r="K40" s="111">
        <v>1109444.75</v>
      </c>
      <c r="L40" s="111">
        <v>638916.405</v>
      </c>
      <c r="M40" s="111">
        <v>862800.745</v>
      </c>
      <c r="N40" s="111">
        <v>1090392.4050000003</v>
      </c>
      <c r="O40" s="111">
        <v>294778.615</v>
      </c>
      <c r="P40" s="111">
        <v>377289.33499999996</v>
      </c>
      <c r="Q40" s="111">
        <v>248786.695</v>
      </c>
      <c r="R40" s="111">
        <v>469953.09</v>
      </c>
      <c r="S40" s="111">
        <v>8381710.095000001</v>
      </c>
    </row>
    <row r="41" spans="1:19" ht="12.75" hidden="1">
      <c r="A41" s="140" t="s">
        <v>162</v>
      </c>
      <c r="B41" s="111">
        <v>0</v>
      </c>
      <c r="C41" s="111">
        <v>0</v>
      </c>
      <c r="D41" s="111">
        <v>0</v>
      </c>
      <c r="E41" s="111">
        <v>0</v>
      </c>
      <c r="F41" s="111">
        <v>0</v>
      </c>
      <c r="G41" s="111">
        <v>0</v>
      </c>
      <c r="H41" s="111">
        <v>0</v>
      </c>
      <c r="I41" s="111">
        <v>0</v>
      </c>
      <c r="J41" s="111">
        <v>0</v>
      </c>
      <c r="K41" s="111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  <c r="Q41" s="111">
        <v>0</v>
      </c>
      <c r="R41" s="111">
        <v>42.11</v>
      </c>
      <c r="S41" s="111">
        <v>42.11</v>
      </c>
    </row>
    <row r="42" spans="1:19" ht="12.75" hidden="1">
      <c r="A42" s="140" t="s">
        <v>163</v>
      </c>
      <c r="B42" s="111">
        <v>1.5750000000000002</v>
      </c>
      <c r="C42" s="111">
        <v>31.075000000000003</v>
      </c>
      <c r="D42" s="111">
        <v>69595.575</v>
      </c>
      <c r="E42" s="111">
        <v>9.8</v>
      </c>
      <c r="F42" s="111">
        <v>8.325000000000001</v>
      </c>
      <c r="G42" s="111">
        <v>302</v>
      </c>
      <c r="H42" s="111">
        <v>49.475</v>
      </c>
      <c r="I42" s="111">
        <v>25.25</v>
      </c>
      <c r="J42" s="111">
        <v>85.95</v>
      </c>
      <c r="K42" s="111">
        <v>4697.95</v>
      </c>
      <c r="L42" s="111">
        <v>552.075</v>
      </c>
      <c r="M42" s="111">
        <v>11698.375</v>
      </c>
      <c r="N42" s="111">
        <v>471.225</v>
      </c>
      <c r="O42" s="111">
        <v>3590.675</v>
      </c>
      <c r="P42" s="111">
        <v>1983.725</v>
      </c>
      <c r="Q42" s="111">
        <v>88.025</v>
      </c>
      <c r="R42" s="111">
        <v>1736.5500000000002</v>
      </c>
      <c r="S42" s="111">
        <v>94927.625</v>
      </c>
    </row>
    <row r="43" spans="1:19" ht="12.75" hidden="1">
      <c r="A43" s="140" t="s">
        <v>164</v>
      </c>
      <c r="B43" s="111">
        <v>139.97</v>
      </c>
      <c r="C43" s="111">
        <v>157.97</v>
      </c>
      <c r="D43" s="111">
        <v>8457.65</v>
      </c>
      <c r="E43" s="111">
        <v>4759.44</v>
      </c>
      <c r="F43" s="111">
        <v>17666.63</v>
      </c>
      <c r="G43" s="111">
        <v>239524.36</v>
      </c>
      <c r="H43" s="111">
        <v>251185.74</v>
      </c>
      <c r="I43" s="111">
        <v>616140.03</v>
      </c>
      <c r="J43" s="111">
        <v>763221.61</v>
      </c>
      <c r="K43" s="111">
        <v>409834.19</v>
      </c>
      <c r="L43" s="111">
        <v>243372.98</v>
      </c>
      <c r="M43" s="111">
        <v>187649.26</v>
      </c>
      <c r="N43" s="111">
        <v>59155.5</v>
      </c>
      <c r="O43" s="111">
        <v>60387.14</v>
      </c>
      <c r="P43" s="111">
        <v>79377.14</v>
      </c>
      <c r="Q43" s="111">
        <v>73968.91</v>
      </c>
      <c r="R43" s="111">
        <v>136646.72</v>
      </c>
      <c r="S43" s="111">
        <v>3151645.2400000007</v>
      </c>
    </row>
    <row r="44" spans="1:19" ht="12.75" hidden="1">
      <c r="A44" s="140" t="s">
        <v>165</v>
      </c>
      <c r="B44" s="111">
        <v>566.57</v>
      </c>
      <c r="C44" s="111">
        <v>348.84</v>
      </c>
      <c r="D44" s="111">
        <v>15932.13</v>
      </c>
      <c r="E44" s="111">
        <v>7618.97</v>
      </c>
      <c r="F44" s="111">
        <v>1863.05</v>
      </c>
      <c r="G44" s="111">
        <v>20295.82</v>
      </c>
      <c r="H44" s="111">
        <v>76177.02</v>
      </c>
      <c r="I44" s="111">
        <v>388584.25</v>
      </c>
      <c r="J44" s="111">
        <v>791567.09</v>
      </c>
      <c r="K44" s="111">
        <v>687929.15</v>
      </c>
      <c r="L44" s="111">
        <v>387596.05</v>
      </c>
      <c r="M44" s="111">
        <v>654544.64</v>
      </c>
      <c r="N44" s="111">
        <v>1027191.06</v>
      </c>
      <c r="O44" s="111">
        <v>230241</v>
      </c>
      <c r="P44" s="111">
        <v>292971.25</v>
      </c>
      <c r="Q44" s="111">
        <v>173185.45</v>
      </c>
      <c r="R44" s="111">
        <v>328412.9</v>
      </c>
      <c r="S44" s="111">
        <v>5085025.240000001</v>
      </c>
    </row>
    <row r="45" spans="1:19" ht="12.75" hidden="1">
      <c r="A45" s="140" t="s">
        <v>166</v>
      </c>
      <c r="B45" s="111">
        <v>0.44999999999999996</v>
      </c>
      <c r="C45" s="111">
        <v>2.97</v>
      </c>
      <c r="D45" s="111">
        <v>265.95</v>
      </c>
      <c r="E45" s="111">
        <v>8.549999999999999</v>
      </c>
      <c r="F45" s="111">
        <v>41.85</v>
      </c>
      <c r="G45" s="111">
        <v>78.66</v>
      </c>
      <c r="H45" s="111">
        <v>203.04</v>
      </c>
      <c r="I45" s="111">
        <v>1293.6599999999999</v>
      </c>
      <c r="J45" s="111">
        <v>13136.76</v>
      </c>
      <c r="K45" s="111">
        <v>6983.46</v>
      </c>
      <c r="L45" s="111">
        <v>7395.299999999999</v>
      </c>
      <c r="M45" s="111">
        <v>8908.47</v>
      </c>
      <c r="N45" s="111">
        <v>3574.62</v>
      </c>
      <c r="O45" s="111">
        <v>559.8</v>
      </c>
      <c r="P45" s="111">
        <v>2957.22</v>
      </c>
      <c r="Q45" s="111">
        <v>1544.31</v>
      </c>
      <c r="R45" s="111">
        <v>3114.81</v>
      </c>
      <c r="S45" s="111">
        <v>50069.88</v>
      </c>
    </row>
    <row r="46" spans="1:19" ht="12.75" hidden="1">
      <c r="A46" s="109" t="s">
        <v>5</v>
      </c>
      <c r="B46" s="111">
        <v>5.8</v>
      </c>
      <c r="C46" s="111">
        <v>37.64</v>
      </c>
      <c r="D46" s="111">
        <v>17837.18</v>
      </c>
      <c r="E46" s="111">
        <v>6495.134999999999</v>
      </c>
      <c r="F46" s="111">
        <v>11684.29</v>
      </c>
      <c r="G46" s="111">
        <v>1481.26</v>
      </c>
      <c r="H46" s="111">
        <v>4536.31</v>
      </c>
      <c r="I46" s="111">
        <v>47619.275</v>
      </c>
      <c r="J46" s="111">
        <v>279785.56</v>
      </c>
      <c r="K46" s="111">
        <v>227880.595</v>
      </c>
      <c r="L46" s="111">
        <v>289460.75</v>
      </c>
      <c r="M46" s="111">
        <v>193287.73500000002</v>
      </c>
      <c r="N46" s="111">
        <v>200166.85</v>
      </c>
      <c r="O46" s="111">
        <v>92783.3</v>
      </c>
      <c r="P46" s="111">
        <v>55736.69500000001</v>
      </c>
      <c r="Q46" s="111">
        <v>45094.595</v>
      </c>
      <c r="R46" s="111">
        <v>78317.01999999999</v>
      </c>
      <c r="S46" s="111">
        <v>1552209.9900000002</v>
      </c>
    </row>
    <row r="47" spans="1:19" ht="12.75" hidden="1">
      <c r="A47" s="140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</row>
    <row r="48" spans="1:19" ht="12.75" hidden="1">
      <c r="A48" s="140" t="s">
        <v>167</v>
      </c>
      <c r="B48" s="111">
        <v>0</v>
      </c>
      <c r="C48" s="111">
        <v>0</v>
      </c>
      <c r="D48" s="111">
        <v>0</v>
      </c>
      <c r="E48" s="111">
        <v>0.275</v>
      </c>
      <c r="F48" s="111">
        <v>1.1</v>
      </c>
      <c r="G48" s="111">
        <v>2.75</v>
      </c>
      <c r="H48" s="111">
        <v>65.05</v>
      </c>
      <c r="I48" s="111">
        <v>23.325000000000003</v>
      </c>
      <c r="J48" s="111">
        <v>658.7</v>
      </c>
      <c r="K48" s="111">
        <v>783.575</v>
      </c>
      <c r="L48" s="111">
        <v>320.40000000000003</v>
      </c>
      <c r="M48" s="111">
        <v>4068.575</v>
      </c>
      <c r="N48" s="111">
        <v>716.5</v>
      </c>
      <c r="O48" s="111">
        <v>3307.6000000000004</v>
      </c>
      <c r="P48" s="111">
        <v>350.775</v>
      </c>
      <c r="Q48" s="111">
        <v>3793.575</v>
      </c>
      <c r="R48" s="111">
        <v>12691.05</v>
      </c>
      <c r="S48" s="111">
        <v>26783.25</v>
      </c>
    </row>
    <row r="49" spans="1:19" ht="12.75" hidden="1">
      <c r="A49" s="140" t="s">
        <v>168</v>
      </c>
      <c r="B49" s="111">
        <v>4.29</v>
      </c>
      <c r="C49" s="111">
        <v>17.26</v>
      </c>
      <c r="D49" s="111">
        <v>132.85</v>
      </c>
      <c r="E49" s="111">
        <v>5878.2</v>
      </c>
      <c r="F49" s="111">
        <v>11395.48</v>
      </c>
      <c r="G49" s="111">
        <v>971.96</v>
      </c>
      <c r="H49" s="111">
        <v>490.08</v>
      </c>
      <c r="I49" s="111">
        <v>1737.04</v>
      </c>
      <c r="J49" s="111">
        <v>120419.67</v>
      </c>
      <c r="K49" s="111">
        <v>181148.29</v>
      </c>
      <c r="L49" s="111">
        <v>237818.45</v>
      </c>
      <c r="M49" s="111">
        <v>146706.7</v>
      </c>
      <c r="N49" s="111">
        <v>172088.96</v>
      </c>
      <c r="O49" s="111">
        <v>75932.83</v>
      </c>
      <c r="P49" s="111">
        <v>32849.8</v>
      </c>
      <c r="Q49" s="111">
        <v>21477.4</v>
      </c>
      <c r="R49" s="111">
        <v>20728.04</v>
      </c>
      <c r="S49" s="111">
        <v>1029797.3</v>
      </c>
    </row>
    <row r="50" spans="1:19" ht="12.75" hidden="1">
      <c r="A50" s="140" t="s">
        <v>169</v>
      </c>
      <c r="B50" s="111">
        <v>1.51</v>
      </c>
      <c r="C50" s="111">
        <v>20.38</v>
      </c>
      <c r="D50" s="111">
        <v>17704.33</v>
      </c>
      <c r="E50" s="111">
        <v>616.66</v>
      </c>
      <c r="F50" s="111">
        <v>287.44</v>
      </c>
      <c r="G50" s="111">
        <v>505.56</v>
      </c>
      <c r="H50" s="111">
        <v>3981</v>
      </c>
      <c r="I50" s="111">
        <v>45856.75</v>
      </c>
      <c r="J50" s="111">
        <v>158396.06</v>
      </c>
      <c r="K50" s="111">
        <v>45942.52</v>
      </c>
      <c r="L50" s="111">
        <v>51317.49</v>
      </c>
      <c r="M50" s="111">
        <v>42479.61</v>
      </c>
      <c r="N50" s="111">
        <v>27325.75</v>
      </c>
      <c r="O50" s="111">
        <v>13539.9</v>
      </c>
      <c r="P50" s="111">
        <v>22509.12</v>
      </c>
      <c r="Q50" s="111">
        <v>19771.42</v>
      </c>
      <c r="R50" s="111">
        <v>44835.65</v>
      </c>
      <c r="S50" s="111">
        <v>495091.15</v>
      </c>
    </row>
    <row r="51" spans="1:19" ht="12.75" hidden="1">
      <c r="A51" s="140" t="s">
        <v>170</v>
      </c>
      <c r="B51" s="111">
        <v>0</v>
      </c>
      <c r="C51" s="111">
        <v>0</v>
      </c>
      <c r="D51" s="111">
        <v>0</v>
      </c>
      <c r="E51" s="111">
        <v>0</v>
      </c>
      <c r="F51" s="111">
        <v>0.27</v>
      </c>
      <c r="G51" s="111">
        <v>0.99</v>
      </c>
      <c r="H51" s="111">
        <v>0.18</v>
      </c>
      <c r="I51" s="111">
        <v>2.16</v>
      </c>
      <c r="J51" s="111">
        <v>311.13</v>
      </c>
      <c r="K51" s="111">
        <v>6.21</v>
      </c>
      <c r="L51" s="111">
        <v>4.41</v>
      </c>
      <c r="M51" s="111">
        <v>32.85</v>
      </c>
      <c r="N51" s="111">
        <v>35.64</v>
      </c>
      <c r="O51" s="111">
        <v>2.97</v>
      </c>
      <c r="P51" s="111">
        <v>27</v>
      </c>
      <c r="Q51" s="111">
        <v>52.2</v>
      </c>
      <c r="R51" s="111">
        <v>62.28</v>
      </c>
      <c r="S51" s="111">
        <v>538.2900000000001</v>
      </c>
    </row>
    <row r="52" spans="1:19" ht="12.75">
      <c r="A52" s="109" t="s">
        <v>133</v>
      </c>
      <c r="B52" s="111">
        <v>3695.99</v>
      </c>
      <c r="C52" s="111">
        <v>16237.1</v>
      </c>
      <c r="D52" s="111">
        <v>2278533.41</v>
      </c>
      <c r="E52" s="111">
        <v>1506323.6600000001</v>
      </c>
      <c r="F52" s="111">
        <v>2878580.1500000004</v>
      </c>
      <c r="G52" s="111">
        <v>2646394.96</v>
      </c>
      <c r="H52" s="111">
        <v>2151567.94</v>
      </c>
      <c r="I52" s="111">
        <v>2152619.9</v>
      </c>
      <c r="J52" s="111">
        <v>1388408.4500000002</v>
      </c>
      <c r="K52" s="111">
        <v>1246945.96</v>
      </c>
      <c r="L52" s="111">
        <v>759425.86</v>
      </c>
      <c r="M52" s="111">
        <v>529945.38</v>
      </c>
      <c r="N52" s="111">
        <v>726101.83</v>
      </c>
      <c r="O52" s="111">
        <v>408404.99000000005</v>
      </c>
      <c r="P52" s="111">
        <v>681247.1900000001</v>
      </c>
      <c r="Q52" s="111">
        <v>429988.03</v>
      </c>
      <c r="R52" s="111">
        <v>1091059.8399999999</v>
      </c>
      <c r="S52" s="111">
        <v>20895480.639999997</v>
      </c>
    </row>
    <row r="53" spans="1:19" ht="12.75">
      <c r="A53" s="140" t="s">
        <v>149</v>
      </c>
      <c r="B53" s="111">
        <v>2647.67</v>
      </c>
      <c r="C53" s="111">
        <v>4417.41</v>
      </c>
      <c r="D53" s="111">
        <v>2263318.91</v>
      </c>
      <c r="E53" s="111">
        <v>849146.37</v>
      </c>
      <c r="F53" s="111">
        <v>354184.53</v>
      </c>
      <c r="G53" s="111">
        <v>268965.32</v>
      </c>
      <c r="H53" s="111">
        <v>164695.05</v>
      </c>
      <c r="I53" s="111">
        <v>46697.56</v>
      </c>
      <c r="J53" s="111">
        <v>23306.85</v>
      </c>
      <c r="K53" s="111">
        <v>939.71</v>
      </c>
      <c r="L53" s="111">
        <v>767.48</v>
      </c>
      <c r="M53" s="111">
        <v>2.11</v>
      </c>
      <c r="N53" s="111">
        <v>4.62</v>
      </c>
      <c r="O53" s="111">
        <v>5.53</v>
      </c>
      <c r="P53" s="111">
        <v>0.15</v>
      </c>
      <c r="Q53" s="111">
        <v>0.4</v>
      </c>
      <c r="R53" s="111">
        <v>286.16</v>
      </c>
      <c r="S53" s="111">
        <v>3979385.83</v>
      </c>
    </row>
    <row r="54" spans="1:19" ht="12.75">
      <c r="A54" s="140" t="s">
        <v>150</v>
      </c>
      <c r="B54" s="111">
        <v>1048.32</v>
      </c>
      <c r="C54" s="111">
        <v>11819.69</v>
      </c>
      <c r="D54" s="111">
        <v>15214.5</v>
      </c>
      <c r="E54" s="111">
        <v>657177.29</v>
      </c>
      <c r="F54" s="111">
        <v>2524395.62</v>
      </c>
      <c r="G54" s="111">
        <v>2377429.64</v>
      </c>
      <c r="H54" s="111">
        <v>1986872.89</v>
      </c>
      <c r="I54" s="111">
        <v>2105922.34</v>
      </c>
      <c r="J54" s="111">
        <v>1365101.6</v>
      </c>
      <c r="K54" s="111">
        <v>1246006.25</v>
      </c>
      <c r="L54" s="111">
        <v>758658.38</v>
      </c>
      <c r="M54" s="111">
        <v>529943.27</v>
      </c>
      <c r="N54" s="111">
        <v>726097.21</v>
      </c>
      <c r="O54" s="111">
        <v>408399.46</v>
      </c>
      <c r="P54" s="111">
        <v>681247.04</v>
      </c>
      <c r="Q54" s="111">
        <v>429987.63</v>
      </c>
      <c r="R54" s="111">
        <v>1090773.68</v>
      </c>
      <c r="S54" s="111">
        <v>16916094.810000002</v>
      </c>
    </row>
    <row r="55" spans="1:19" ht="12.75">
      <c r="A55" s="108" t="s">
        <v>0</v>
      </c>
      <c r="B55" s="107">
        <v>599336.405</v>
      </c>
      <c r="C55" s="107">
        <v>573307.58</v>
      </c>
      <c r="D55" s="107">
        <v>3495259.955</v>
      </c>
      <c r="E55" s="107">
        <v>2460084.1900000004</v>
      </c>
      <c r="F55" s="107">
        <v>6687292.234999999</v>
      </c>
      <c r="G55" s="107">
        <v>15237796.810000002</v>
      </c>
      <c r="H55" s="107">
        <v>25624302.580000002</v>
      </c>
      <c r="I55" s="107">
        <v>39373623.985</v>
      </c>
      <c r="J55" s="107">
        <v>34757922.925000004</v>
      </c>
      <c r="K55" s="107">
        <v>44460651.135</v>
      </c>
      <c r="L55" s="107">
        <v>19339458.185</v>
      </c>
      <c r="M55" s="107">
        <v>18648840</v>
      </c>
      <c r="N55" s="107">
        <v>10239359.854999999</v>
      </c>
      <c r="O55" s="107">
        <v>10476290.940000001</v>
      </c>
      <c r="P55" s="107">
        <v>6149757.610000001</v>
      </c>
      <c r="Q55" s="107">
        <v>4018487.505000001</v>
      </c>
      <c r="R55" s="107">
        <v>17142373.589999996</v>
      </c>
      <c r="S55" s="107">
        <v>259284145.485</v>
      </c>
    </row>
    <row r="56" spans="2:19" ht="12.75"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</row>
    <row r="57" spans="2:19" ht="12.75"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</row>
    <row r="58" spans="2:19" ht="12.75">
      <c r="B58" s="104"/>
      <c r="S58" s="104"/>
    </row>
  </sheetData>
  <sheetProtection/>
  <mergeCells count="1">
    <mergeCell ref="B2:R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T5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7.140625" style="103" bestFit="1" customWidth="1"/>
    <col min="2" max="2" width="9.28125" style="103" bestFit="1" customWidth="1"/>
    <col min="3" max="4" width="10.421875" style="103" bestFit="1" customWidth="1"/>
    <col min="5" max="12" width="12.28125" style="103" bestFit="1" customWidth="1"/>
    <col min="13" max="15" width="11.57421875" style="103" bestFit="1" customWidth="1"/>
    <col min="16" max="17" width="10.421875" style="103" bestFit="1" customWidth="1"/>
    <col min="18" max="18" width="12.28125" style="103" bestFit="1" customWidth="1"/>
    <col min="19" max="19" width="13.57421875" style="103" bestFit="1" customWidth="1"/>
    <col min="20" max="20" width="11.57421875" style="103" bestFit="1" customWidth="1"/>
    <col min="21" max="16384" width="9.140625" style="103" customWidth="1"/>
  </cols>
  <sheetData>
    <row r="1" ht="15.75">
      <c r="A1" s="119" t="s">
        <v>177</v>
      </c>
    </row>
    <row r="2" spans="1:19" ht="12.75">
      <c r="A2" s="118"/>
      <c r="B2" s="149" t="s">
        <v>96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18"/>
    </row>
    <row r="3" spans="1:19" ht="12.75">
      <c r="A3" s="139">
        <v>2015</v>
      </c>
      <c r="B3" s="110" t="s">
        <v>25</v>
      </c>
      <c r="C3" s="110" t="s">
        <v>24</v>
      </c>
      <c r="D3" s="110" t="s">
        <v>9</v>
      </c>
      <c r="E3" s="110" t="s">
        <v>10</v>
      </c>
      <c r="F3" s="110" t="s">
        <v>11</v>
      </c>
      <c r="G3" s="110" t="s">
        <v>12</v>
      </c>
      <c r="H3" s="110" t="s">
        <v>13</v>
      </c>
      <c r="I3" s="110" t="s">
        <v>14</v>
      </c>
      <c r="J3" s="110" t="s">
        <v>15</v>
      </c>
      <c r="K3" s="110" t="s">
        <v>16</v>
      </c>
      <c r="L3" s="110" t="s">
        <v>17</v>
      </c>
      <c r="M3" s="110" t="s">
        <v>18</v>
      </c>
      <c r="N3" s="110" t="s">
        <v>19</v>
      </c>
      <c r="O3" s="110" t="s">
        <v>20</v>
      </c>
      <c r="P3" s="110" t="s">
        <v>21</v>
      </c>
      <c r="Q3" s="110" t="s">
        <v>22</v>
      </c>
      <c r="R3" s="110" t="s">
        <v>23</v>
      </c>
      <c r="S3" s="110" t="s">
        <v>0</v>
      </c>
    </row>
    <row r="4" spans="1:20" ht="12.75">
      <c r="A4" s="109" t="s">
        <v>134</v>
      </c>
      <c r="B4" s="111">
        <v>37787.455</v>
      </c>
      <c r="C4" s="111">
        <v>55001.83500000001</v>
      </c>
      <c r="D4" s="111">
        <v>26523.250000000004</v>
      </c>
      <c r="E4" s="111">
        <v>48234.98500000001</v>
      </c>
      <c r="F4" s="111">
        <v>494571.1</v>
      </c>
      <c r="G4" s="111">
        <v>483788.43500000006</v>
      </c>
      <c r="H4" s="111">
        <v>8571780.745</v>
      </c>
      <c r="I4" s="111">
        <v>14596753.825</v>
      </c>
      <c r="J4" s="111">
        <v>12337953.690000001</v>
      </c>
      <c r="K4" s="111">
        <v>9929126.83</v>
      </c>
      <c r="L4" s="111">
        <v>3833893.6350000002</v>
      </c>
      <c r="M4" s="111">
        <v>4129837.3850000007</v>
      </c>
      <c r="N4" s="111">
        <v>2047410.925</v>
      </c>
      <c r="O4" s="111">
        <v>1999208.845</v>
      </c>
      <c r="P4" s="111">
        <v>1347340.79</v>
      </c>
      <c r="Q4" s="111">
        <v>843208.595</v>
      </c>
      <c r="R4" s="111">
        <v>4662186.15</v>
      </c>
      <c r="S4" s="111">
        <v>65444608.47499999</v>
      </c>
      <c r="T4" s="104"/>
    </row>
    <row r="5" spans="1:19" ht="12.75">
      <c r="A5" s="140" t="s">
        <v>70</v>
      </c>
      <c r="B5" s="111">
        <v>18210</v>
      </c>
      <c r="C5" s="111">
        <v>43370.625</v>
      </c>
      <c r="D5" s="111">
        <v>2173.5</v>
      </c>
      <c r="E5" s="111">
        <v>2285.625</v>
      </c>
      <c r="F5" s="111">
        <v>2943</v>
      </c>
      <c r="G5" s="111">
        <v>59688</v>
      </c>
      <c r="H5" s="111">
        <v>1799848.875</v>
      </c>
      <c r="I5" s="111">
        <v>6705755.625</v>
      </c>
      <c r="J5" s="111">
        <v>4570557.75</v>
      </c>
      <c r="K5" s="111">
        <v>3994198.875</v>
      </c>
      <c r="L5" s="111">
        <v>1115421</v>
      </c>
      <c r="M5" s="111">
        <v>1226180.25</v>
      </c>
      <c r="N5" s="111">
        <v>423763.125</v>
      </c>
      <c r="O5" s="111">
        <v>320158.875</v>
      </c>
      <c r="P5" s="111">
        <v>197961</v>
      </c>
      <c r="Q5" s="111">
        <v>71812.5</v>
      </c>
      <c r="R5" s="111">
        <v>250147.125</v>
      </c>
      <c r="S5" s="111">
        <v>20804475.75</v>
      </c>
    </row>
    <row r="6" spans="1:19" ht="12.75">
      <c r="A6" s="140" t="s">
        <v>151</v>
      </c>
      <c r="B6" s="111">
        <v>250</v>
      </c>
      <c r="C6" s="111">
        <v>592</v>
      </c>
      <c r="D6" s="111">
        <v>1702.4</v>
      </c>
      <c r="E6" s="111">
        <v>27243.2</v>
      </c>
      <c r="F6" s="111">
        <v>2692</v>
      </c>
      <c r="G6" s="111">
        <v>22901.600000000002</v>
      </c>
      <c r="H6" s="111">
        <v>3865019.6</v>
      </c>
      <c r="I6" s="111">
        <v>3535356</v>
      </c>
      <c r="J6" s="111">
        <v>3769264.8000000003</v>
      </c>
      <c r="K6" s="111">
        <v>1678266.4000000001</v>
      </c>
      <c r="L6" s="111">
        <v>705330.4</v>
      </c>
      <c r="M6" s="111">
        <v>506032.80000000005</v>
      </c>
      <c r="N6" s="111">
        <v>295353.60000000003</v>
      </c>
      <c r="O6" s="111">
        <v>217581.6</v>
      </c>
      <c r="P6" s="111">
        <v>74908.8</v>
      </c>
      <c r="Q6" s="111">
        <v>37424.8</v>
      </c>
      <c r="R6" s="111">
        <v>176520</v>
      </c>
      <c r="S6" s="111">
        <v>14916440.000000004</v>
      </c>
    </row>
    <row r="7" spans="1:19" ht="12.75">
      <c r="A7" s="140" t="s">
        <v>71</v>
      </c>
      <c r="B7" s="111">
        <v>1987.78</v>
      </c>
      <c r="C7" s="111">
        <v>74.86</v>
      </c>
      <c r="D7" s="111">
        <v>148.2</v>
      </c>
      <c r="E7" s="111">
        <v>661.96</v>
      </c>
      <c r="F7" s="111">
        <v>448.4</v>
      </c>
      <c r="G7" s="111">
        <v>2430.86</v>
      </c>
      <c r="H7" s="111">
        <v>1731709.02</v>
      </c>
      <c r="I7" s="111">
        <v>1500699.8</v>
      </c>
      <c r="J7" s="111">
        <v>1397515.74</v>
      </c>
      <c r="K7" s="111">
        <v>1153646.18</v>
      </c>
      <c r="L7" s="111">
        <v>320787.26</v>
      </c>
      <c r="M7" s="111">
        <v>336901.16000000003</v>
      </c>
      <c r="N7" s="111">
        <v>245850.5</v>
      </c>
      <c r="O7" s="111">
        <v>79780.62</v>
      </c>
      <c r="P7" s="111">
        <v>97932.84</v>
      </c>
      <c r="Q7" s="111">
        <v>72796.22</v>
      </c>
      <c r="R7" s="111">
        <v>243912.5</v>
      </c>
      <c r="S7" s="111">
        <v>7187283.899999999</v>
      </c>
    </row>
    <row r="8" spans="1:19" ht="12.75">
      <c r="A8" s="140" t="s">
        <v>138</v>
      </c>
      <c r="B8" s="111">
        <v>122.2</v>
      </c>
      <c r="C8" s="111">
        <v>28.200000000000003</v>
      </c>
      <c r="D8" s="111">
        <v>6015.8</v>
      </c>
      <c r="E8" s="111">
        <v>5033</v>
      </c>
      <c r="F8" s="111">
        <v>94675.40000000001</v>
      </c>
      <c r="G8" s="111">
        <v>104804.20000000001</v>
      </c>
      <c r="H8" s="111">
        <v>68960</v>
      </c>
      <c r="I8" s="111">
        <v>75090</v>
      </c>
      <c r="J8" s="111">
        <v>41388</v>
      </c>
      <c r="K8" s="111">
        <v>334780.2</v>
      </c>
      <c r="L8" s="111">
        <v>48996.4</v>
      </c>
      <c r="M8" s="111">
        <v>283607.60000000003</v>
      </c>
      <c r="N8" s="111">
        <v>42670.200000000004</v>
      </c>
      <c r="O8" s="111">
        <v>66604.40000000001</v>
      </c>
      <c r="P8" s="111">
        <v>192468.40000000002</v>
      </c>
      <c r="Q8" s="111">
        <v>96608.6</v>
      </c>
      <c r="R8" s="111">
        <v>462455.80000000005</v>
      </c>
      <c r="S8" s="111">
        <v>1924308.4000000001</v>
      </c>
    </row>
    <row r="9" spans="1:19" ht="12.75">
      <c r="A9" s="140" t="s">
        <v>139</v>
      </c>
      <c r="B9" s="111">
        <v>47.25</v>
      </c>
      <c r="C9" s="111">
        <v>34.5</v>
      </c>
      <c r="D9" s="111">
        <v>38.625</v>
      </c>
      <c r="E9" s="111">
        <v>34.875</v>
      </c>
      <c r="F9" s="111">
        <v>275.25</v>
      </c>
      <c r="G9" s="111">
        <v>1105.125</v>
      </c>
      <c r="H9" s="111">
        <v>137620.875</v>
      </c>
      <c r="I9" s="111">
        <v>816706.5</v>
      </c>
      <c r="J9" s="111">
        <v>986182.5</v>
      </c>
      <c r="K9" s="111">
        <v>591315.75</v>
      </c>
      <c r="L9" s="111">
        <v>405407.25</v>
      </c>
      <c r="M9" s="111">
        <v>276033</v>
      </c>
      <c r="N9" s="111">
        <v>91513.875</v>
      </c>
      <c r="O9" s="111">
        <v>74592.375</v>
      </c>
      <c r="P9" s="111">
        <v>27297.75</v>
      </c>
      <c r="Q9" s="111">
        <v>20001.75</v>
      </c>
      <c r="R9" s="111">
        <v>15427.875</v>
      </c>
      <c r="S9" s="111">
        <v>3443635.125</v>
      </c>
    </row>
    <row r="10" spans="1:19" ht="12.75">
      <c r="A10" s="140" t="s">
        <v>140</v>
      </c>
      <c r="B10" s="111">
        <v>63.375</v>
      </c>
      <c r="C10" s="111">
        <v>60</v>
      </c>
      <c r="D10" s="111">
        <v>8597.625</v>
      </c>
      <c r="E10" s="111">
        <v>74.625</v>
      </c>
      <c r="F10" s="111">
        <v>340.5</v>
      </c>
      <c r="G10" s="111">
        <v>2919</v>
      </c>
      <c r="H10" s="111">
        <v>125659.875</v>
      </c>
      <c r="I10" s="111">
        <v>1114998</v>
      </c>
      <c r="J10" s="111">
        <v>585771</v>
      </c>
      <c r="K10" s="111">
        <v>382126.875</v>
      </c>
      <c r="L10" s="111">
        <v>205719.375</v>
      </c>
      <c r="M10" s="111">
        <v>87364.875</v>
      </c>
      <c r="N10" s="111">
        <v>49801.875</v>
      </c>
      <c r="O10" s="111">
        <v>32527.875</v>
      </c>
      <c r="P10" s="111">
        <v>16309.5</v>
      </c>
      <c r="Q10" s="111">
        <v>13465.125</v>
      </c>
      <c r="R10" s="111">
        <v>34751.25</v>
      </c>
      <c r="S10" s="111">
        <v>2660550.75</v>
      </c>
    </row>
    <row r="11" spans="1:19" ht="12.75">
      <c r="A11" s="140" t="s">
        <v>141</v>
      </c>
      <c r="B11" s="111">
        <v>11.600000000000001</v>
      </c>
      <c r="C11" s="111">
        <v>156.4</v>
      </c>
      <c r="D11" s="111">
        <v>14.4</v>
      </c>
      <c r="E11" s="111">
        <v>70.8</v>
      </c>
      <c r="F11" s="111">
        <v>118.4</v>
      </c>
      <c r="G11" s="111">
        <v>260</v>
      </c>
      <c r="H11" s="111">
        <v>102867.20000000001</v>
      </c>
      <c r="I11" s="111">
        <v>52742.4</v>
      </c>
      <c r="J11" s="111">
        <v>289775.2</v>
      </c>
      <c r="K11" s="111">
        <v>911331.6000000001</v>
      </c>
      <c r="L11" s="111">
        <v>325086.4</v>
      </c>
      <c r="M11" s="111">
        <v>490826.80000000005</v>
      </c>
      <c r="N11" s="111">
        <v>186076.40000000002</v>
      </c>
      <c r="O11" s="111">
        <v>300724</v>
      </c>
      <c r="P11" s="111">
        <v>169160.40000000002</v>
      </c>
      <c r="Q11" s="111">
        <v>93108</v>
      </c>
      <c r="R11" s="111">
        <v>632724.8</v>
      </c>
      <c r="S11" s="111">
        <v>3555054.8</v>
      </c>
    </row>
    <row r="12" spans="1:19" ht="12.75">
      <c r="A12" s="140" t="s">
        <v>142</v>
      </c>
      <c r="B12" s="111">
        <v>166.25</v>
      </c>
      <c r="C12" s="111">
        <v>1436.05</v>
      </c>
      <c r="D12" s="111">
        <v>3129</v>
      </c>
      <c r="E12" s="111">
        <v>10184.3</v>
      </c>
      <c r="F12" s="111">
        <v>385157.14999999997</v>
      </c>
      <c r="G12" s="111">
        <v>268776.2</v>
      </c>
      <c r="H12" s="111">
        <v>92344.7</v>
      </c>
      <c r="I12" s="111">
        <v>172424.69999999998</v>
      </c>
      <c r="J12" s="111">
        <v>128703.04999999999</v>
      </c>
      <c r="K12" s="111">
        <v>151886.69999999998</v>
      </c>
      <c r="L12" s="111">
        <v>197983.09999999998</v>
      </c>
      <c r="M12" s="111">
        <v>465064.6</v>
      </c>
      <c r="N12" s="111">
        <v>397719.35</v>
      </c>
      <c r="O12" s="111">
        <v>316130.5</v>
      </c>
      <c r="P12" s="111">
        <v>125918.45</v>
      </c>
      <c r="Q12" s="111">
        <v>148478.4</v>
      </c>
      <c r="R12" s="111">
        <v>371951.64999999997</v>
      </c>
      <c r="S12" s="111">
        <v>3237454.15</v>
      </c>
    </row>
    <row r="13" spans="1:19" ht="12.75">
      <c r="A13" s="140" t="s">
        <v>143</v>
      </c>
      <c r="B13" s="111">
        <v>373.20000000000005</v>
      </c>
      <c r="C13" s="111">
        <v>24.8</v>
      </c>
      <c r="D13" s="111">
        <v>34.4</v>
      </c>
      <c r="E13" s="111">
        <v>119.2</v>
      </c>
      <c r="F13" s="111">
        <v>172</v>
      </c>
      <c r="G13" s="111">
        <v>212.8</v>
      </c>
      <c r="H13" s="111">
        <v>2613.6000000000004</v>
      </c>
      <c r="I13" s="111">
        <v>6274</v>
      </c>
      <c r="J13" s="111">
        <v>19273.2</v>
      </c>
      <c r="K13" s="111">
        <v>9269.6</v>
      </c>
      <c r="L13" s="111">
        <v>7127.6</v>
      </c>
      <c r="M13" s="111">
        <v>51745.600000000006</v>
      </c>
      <c r="N13" s="111">
        <v>22112</v>
      </c>
      <c r="O13" s="111">
        <v>106992</v>
      </c>
      <c r="P13" s="111">
        <v>130350.40000000001</v>
      </c>
      <c r="Q13" s="111">
        <v>47285.200000000004</v>
      </c>
      <c r="R13" s="111">
        <v>1139273.6</v>
      </c>
      <c r="S13" s="111">
        <v>1543253.2000000002</v>
      </c>
    </row>
    <row r="14" spans="1:19" ht="12.75">
      <c r="A14" s="140" t="s">
        <v>144</v>
      </c>
      <c r="B14" s="111">
        <v>14.4</v>
      </c>
      <c r="C14" s="111">
        <v>6</v>
      </c>
      <c r="D14" s="111">
        <v>17.6</v>
      </c>
      <c r="E14" s="111">
        <v>155.60000000000002</v>
      </c>
      <c r="F14" s="111">
        <v>1002</v>
      </c>
      <c r="G14" s="111">
        <v>954.4000000000001</v>
      </c>
      <c r="H14" s="111">
        <v>334892.4</v>
      </c>
      <c r="I14" s="111">
        <v>138223.2</v>
      </c>
      <c r="J14" s="111">
        <v>233450.40000000002</v>
      </c>
      <c r="K14" s="111">
        <v>160282.80000000002</v>
      </c>
      <c r="L14" s="111">
        <v>97429.20000000001</v>
      </c>
      <c r="M14" s="111">
        <v>82220</v>
      </c>
      <c r="N14" s="111">
        <v>18966.4</v>
      </c>
      <c r="O14" s="111">
        <v>29455.2</v>
      </c>
      <c r="P14" s="111">
        <v>12246.400000000001</v>
      </c>
      <c r="Q14" s="111">
        <v>42155.200000000004</v>
      </c>
      <c r="R14" s="111">
        <v>10613.2</v>
      </c>
      <c r="S14" s="111">
        <v>1162084.3999999997</v>
      </c>
    </row>
    <row r="15" spans="1:19" ht="12.75">
      <c r="A15" s="140" t="s">
        <v>145</v>
      </c>
      <c r="B15" s="111">
        <v>47.2</v>
      </c>
      <c r="C15" s="111">
        <v>23.6</v>
      </c>
      <c r="D15" s="111">
        <v>470.40000000000003</v>
      </c>
      <c r="E15" s="111">
        <v>1370</v>
      </c>
      <c r="F15" s="111">
        <v>19.200000000000003</v>
      </c>
      <c r="G15" s="111">
        <v>23.6</v>
      </c>
      <c r="H15" s="111">
        <v>388.8</v>
      </c>
      <c r="I15" s="111">
        <v>174.8</v>
      </c>
      <c r="J15" s="111">
        <v>364.40000000000003</v>
      </c>
      <c r="K15" s="111">
        <v>1066</v>
      </c>
      <c r="L15" s="111">
        <v>20942</v>
      </c>
      <c r="M15" s="111">
        <v>34557.200000000004</v>
      </c>
      <c r="N15" s="111">
        <v>74472</v>
      </c>
      <c r="O15" s="111">
        <v>226000</v>
      </c>
      <c r="P15" s="111">
        <v>182745.6</v>
      </c>
      <c r="Q15" s="111">
        <v>72423.2</v>
      </c>
      <c r="R15" s="111">
        <v>514375.60000000003</v>
      </c>
      <c r="S15" s="111">
        <v>1129463.6</v>
      </c>
    </row>
    <row r="16" spans="1:19" ht="12.75">
      <c r="A16" s="140" t="s">
        <v>146</v>
      </c>
      <c r="B16" s="111">
        <v>12.6</v>
      </c>
      <c r="C16" s="111">
        <v>8.399999999999999</v>
      </c>
      <c r="D16" s="111">
        <v>31.499999999999996</v>
      </c>
      <c r="E16" s="111">
        <v>233.79999999999998</v>
      </c>
      <c r="F16" s="111">
        <v>98</v>
      </c>
      <c r="G16" s="111">
        <v>559.65</v>
      </c>
      <c r="H16" s="111">
        <v>2263.7999999999997</v>
      </c>
      <c r="I16" s="111">
        <v>347114.6</v>
      </c>
      <c r="J16" s="111">
        <v>186964.05</v>
      </c>
      <c r="K16" s="111">
        <v>435045.44999999995</v>
      </c>
      <c r="L16" s="111">
        <v>293567.05</v>
      </c>
      <c r="M16" s="111">
        <v>110929.7</v>
      </c>
      <c r="N16" s="111">
        <v>153301.4</v>
      </c>
      <c r="O16" s="111">
        <v>59025.399999999994</v>
      </c>
      <c r="P16" s="111">
        <v>32462.85</v>
      </c>
      <c r="Q16" s="111">
        <v>52355.799999999996</v>
      </c>
      <c r="R16" s="111">
        <v>50362.549999999996</v>
      </c>
      <c r="S16" s="111">
        <v>1724336.5999999999</v>
      </c>
    </row>
    <row r="17" spans="1:19" ht="12.75">
      <c r="A17" s="140" t="s">
        <v>147</v>
      </c>
      <c r="B17" s="111">
        <v>16481.600000000002</v>
      </c>
      <c r="C17" s="111">
        <v>9186.4</v>
      </c>
      <c r="D17" s="111">
        <v>4149.8</v>
      </c>
      <c r="E17" s="111">
        <v>768</v>
      </c>
      <c r="F17" s="111">
        <v>6629.8</v>
      </c>
      <c r="G17" s="111">
        <v>19153</v>
      </c>
      <c r="H17" s="111">
        <v>307592</v>
      </c>
      <c r="I17" s="111">
        <v>131194.2</v>
      </c>
      <c r="J17" s="111">
        <v>128743.6</v>
      </c>
      <c r="K17" s="111">
        <v>125910.40000000001</v>
      </c>
      <c r="L17" s="111">
        <v>90096.6</v>
      </c>
      <c r="M17" s="111">
        <v>178373.80000000002</v>
      </c>
      <c r="N17" s="111">
        <v>45810.200000000004</v>
      </c>
      <c r="O17" s="111">
        <v>169636</v>
      </c>
      <c r="P17" s="111">
        <v>87578.40000000001</v>
      </c>
      <c r="Q17" s="111">
        <v>75293.8</v>
      </c>
      <c r="R17" s="111">
        <v>759670.2000000001</v>
      </c>
      <c r="S17" s="111">
        <v>2156267.8000000003</v>
      </c>
    </row>
    <row r="18" spans="1:19" ht="12.75">
      <c r="A18" s="140" t="s">
        <v>148</v>
      </c>
      <c r="B18" s="111">
        <v>8</v>
      </c>
      <c r="C18" s="111">
        <v>58</v>
      </c>
      <c r="D18" s="111">
        <v>278.6</v>
      </c>
      <c r="E18" s="111">
        <v>1003.8000000000001</v>
      </c>
      <c r="F18" s="111">
        <v>22084.4</v>
      </c>
      <c r="G18" s="111">
        <v>11831.2</v>
      </c>
      <c r="H18" s="111">
        <v>14924.800000000001</v>
      </c>
      <c r="I18" s="111">
        <v>4207.6</v>
      </c>
      <c r="J18" s="111">
        <v>28008.600000000002</v>
      </c>
      <c r="K18" s="111">
        <v>11250.800000000001</v>
      </c>
      <c r="L18" s="111">
        <v>10115.2</v>
      </c>
      <c r="M18" s="111">
        <v>21971.2</v>
      </c>
      <c r="N18" s="111">
        <v>1064.8</v>
      </c>
      <c r="O18" s="111">
        <v>13127.2</v>
      </c>
      <c r="P18" s="111">
        <v>42812.200000000004</v>
      </c>
      <c r="Q18" s="111">
        <v>1600</v>
      </c>
      <c r="R18" s="111">
        <v>188381.80000000002</v>
      </c>
      <c r="S18" s="111">
        <v>372728.20000000007</v>
      </c>
    </row>
    <row r="19" spans="1:19" ht="12.75">
      <c r="A19" s="109" t="s">
        <v>2</v>
      </c>
      <c r="B19" s="111">
        <v>105.88499999999999</v>
      </c>
      <c r="C19" s="111">
        <v>58.455</v>
      </c>
      <c r="D19" s="111">
        <v>114.21</v>
      </c>
      <c r="E19" s="111">
        <v>1157.175</v>
      </c>
      <c r="F19" s="111">
        <v>246.195</v>
      </c>
      <c r="G19" s="111">
        <v>1708.74</v>
      </c>
      <c r="H19" s="111">
        <v>1855.3049999999998</v>
      </c>
      <c r="I19" s="111">
        <v>11125.17</v>
      </c>
      <c r="J19" s="111">
        <v>5133.014999999999</v>
      </c>
      <c r="K19" s="111">
        <v>15191.234999999999</v>
      </c>
      <c r="L19" s="111">
        <v>16608.87</v>
      </c>
      <c r="M19" s="111">
        <v>70291.215</v>
      </c>
      <c r="N19" s="111">
        <v>129913.605</v>
      </c>
      <c r="O19" s="111">
        <v>106369.11</v>
      </c>
      <c r="P19" s="111">
        <v>121596.12</v>
      </c>
      <c r="Q19" s="111">
        <v>198889.065</v>
      </c>
      <c r="R19" s="111">
        <v>1198304.415</v>
      </c>
      <c r="S19" s="111">
        <v>1878667.7850000001</v>
      </c>
    </row>
    <row r="20" spans="1:19" ht="12.75">
      <c r="A20" s="109" t="s">
        <v>3</v>
      </c>
      <c r="B20" s="111">
        <v>3851.86</v>
      </c>
      <c r="C20" s="111">
        <v>8099.820000000001</v>
      </c>
      <c r="D20" s="111">
        <v>28427.74</v>
      </c>
      <c r="E20" s="111">
        <v>13988.11</v>
      </c>
      <c r="F20" s="111">
        <v>529696.2000000001</v>
      </c>
      <c r="G20" s="111">
        <v>843905.16</v>
      </c>
      <c r="H20" s="111">
        <v>437104.34</v>
      </c>
      <c r="I20" s="111">
        <v>626334.2300000001</v>
      </c>
      <c r="J20" s="111">
        <v>201347.83000000002</v>
      </c>
      <c r="K20" s="111">
        <v>598890.4500000001</v>
      </c>
      <c r="L20" s="111">
        <v>349174.73000000004</v>
      </c>
      <c r="M20" s="111">
        <v>322415.71</v>
      </c>
      <c r="N20" s="111">
        <v>138603.21000000002</v>
      </c>
      <c r="O20" s="111">
        <v>257229.21000000002</v>
      </c>
      <c r="P20" s="111">
        <v>165293.89</v>
      </c>
      <c r="Q20" s="111">
        <v>44550.030000000006</v>
      </c>
      <c r="R20" s="111">
        <v>297098.46</v>
      </c>
      <c r="S20" s="111">
        <v>4866010.98</v>
      </c>
    </row>
    <row r="21" spans="1:19" ht="12.75">
      <c r="A21" s="109" t="s">
        <v>171</v>
      </c>
      <c r="B21" s="111">
        <v>778891.54</v>
      </c>
      <c r="C21" s="111">
        <v>158392.1</v>
      </c>
      <c r="D21" s="111">
        <v>152629.87</v>
      </c>
      <c r="E21" s="111">
        <v>68157.58</v>
      </c>
      <c r="F21" s="111">
        <v>247769.585</v>
      </c>
      <c r="G21" s="111">
        <v>1440564.21</v>
      </c>
      <c r="H21" s="111">
        <v>4205473.4</v>
      </c>
      <c r="I21" s="111">
        <v>11997942.520000001</v>
      </c>
      <c r="J21" s="111">
        <v>8939383.245</v>
      </c>
      <c r="K21" s="111">
        <v>24453661.459999997</v>
      </c>
      <c r="L21" s="111">
        <v>8055024.97</v>
      </c>
      <c r="M21" s="111">
        <v>10911313.995</v>
      </c>
      <c r="N21" s="111">
        <v>5410308.605</v>
      </c>
      <c r="O21" s="111">
        <v>7249809.555000001</v>
      </c>
      <c r="P21" s="111">
        <v>2471752.545</v>
      </c>
      <c r="Q21" s="111">
        <v>2109542.33</v>
      </c>
      <c r="R21" s="111">
        <v>9726417.52</v>
      </c>
      <c r="S21" s="111">
        <v>98377035.03</v>
      </c>
    </row>
    <row r="22" spans="1:19" ht="12.75">
      <c r="A22" s="140" t="s">
        <v>72</v>
      </c>
      <c r="B22" s="111">
        <v>772543.25</v>
      </c>
      <c r="C22" s="111">
        <v>155213</v>
      </c>
      <c r="D22" s="111">
        <v>149852</v>
      </c>
      <c r="E22" s="111">
        <v>57448</v>
      </c>
      <c r="F22" s="111">
        <v>225216.5</v>
      </c>
      <c r="G22" s="111">
        <v>1424468.25</v>
      </c>
      <c r="H22" s="111">
        <v>4178614.625</v>
      </c>
      <c r="I22" s="111">
        <v>11836394.875</v>
      </c>
      <c r="J22" s="111">
        <v>8569057.125</v>
      </c>
      <c r="K22" s="111">
        <v>23301935.25</v>
      </c>
      <c r="L22" s="111">
        <v>7279143.75</v>
      </c>
      <c r="M22" s="111">
        <v>9529577.5</v>
      </c>
      <c r="N22" s="111">
        <v>3761219</v>
      </c>
      <c r="O22" s="111">
        <v>5353780.25</v>
      </c>
      <c r="P22" s="111">
        <v>1889889.375</v>
      </c>
      <c r="Q22" s="111">
        <v>1387648.75</v>
      </c>
      <c r="R22" s="111">
        <v>6388390.375</v>
      </c>
      <c r="S22" s="111">
        <v>86260391.875</v>
      </c>
    </row>
    <row r="23" spans="1:19" ht="12.75">
      <c r="A23" s="140" t="s">
        <v>73</v>
      </c>
      <c r="B23" s="111">
        <v>5163.875</v>
      </c>
      <c r="C23" s="111">
        <v>2920</v>
      </c>
      <c r="D23" s="111">
        <v>2458.125</v>
      </c>
      <c r="E23" s="111">
        <v>2492.375</v>
      </c>
      <c r="F23" s="111">
        <v>12868.75</v>
      </c>
      <c r="G23" s="111">
        <v>11799.5</v>
      </c>
      <c r="H23" s="111">
        <v>22660.375</v>
      </c>
      <c r="I23" s="111">
        <v>90010</v>
      </c>
      <c r="J23" s="111">
        <v>213263.75</v>
      </c>
      <c r="K23" s="111">
        <v>963957</v>
      </c>
      <c r="L23" s="111">
        <v>607264.5</v>
      </c>
      <c r="M23" s="111">
        <v>1242304.375</v>
      </c>
      <c r="N23" s="111">
        <v>1390406.875</v>
      </c>
      <c r="O23" s="111">
        <v>1789359.125</v>
      </c>
      <c r="P23" s="111">
        <v>537725.625</v>
      </c>
      <c r="Q23" s="111">
        <v>551426.375</v>
      </c>
      <c r="R23" s="111">
        <v>1544208</v>
      </c>
      <c r="S23" s="111">
        <v>8990288.625</v>
      </c>
    </row>
    <row r="24" spans="1:19" ht="12.75">
      <c r="A24" s="140" t="s">
        <v>74</v>
      </c>
      <c r="B24" s="111">
        <v>1172.5</v>
      </c>
      <c r="C24" s="111">
        <v>247</v>
      </c>
      <c r="D24" s="111">
        <v>212.125</v>
      </c>
      <c r="E24" s="111">
        <v>179</v>
      </c>
      <c r="F24" s="111">
        <v>118</v>
      </c>
      <c r="G24" s="111">
        <v>124.625</v>
      </c>
      <c r="H24" s="111">
        <v>287.5</v>
      </c>
      <c r="I24" s="111">
        <v>401.125</v>
      </c>
      <c r="J24" s="111">
        <v>421.875</v>
      </c>
      <c r="K24" s="111">
        <v>326.125</v>
      </c>
      <c r="L24" s="111">
        <v>185</v>
      </c>
      <c r="M24" s="111">
        <v>295.625</v>
      </c>
      <c r="N24" s="111">
        <v>230.875</v>
      </c>
      <c r="O24" s="111">
        <v>1637.875</v>
      </c>
      <c r="P24" s="111">
        <v>266</v>
      </c>
      <c r="Q24" s="111">
        <v>2337.625</v>
      </c>
      <c r="R24" s="111">
        <v>1509855.75</v>
      </c>
      <c r="S24" s="111">
        <v>1518298.625</v>
      </c>
    </row>
    <row r="25" spans="1:19" ht="12.75">
      <c r="A25" s="140" t="s">
        <v>173</v>
      </c>
      <c r="B25" s="111">
        <v>6.8</v>
      </c>
      <c r="C25" s="111">
        <v>7.04</v>
      </c>
      <c r="D25" s="111">
        <v>38.32</v>
      </c>
      <c r="E25" s="111">
        <v>50.72</v>
      </c>
      <c r="F25" s="111">
        <v>56.56</v>
      </c>
      <c r="G25" s="111">
        <v>256</v>
      </c>
      <c r="H25" s="111">
        <v>2144.08</v>
      </c>
      <c r="I25" s="111">
        <v>70756.8</v>
      </c>
      <c r="J25" s="111">
        <v>153187.76</v>
      </c>
      <c r="K25" s="111">
        <v>183110.24</v>
      </c>
      <c r="L25" s="111">
        <v>158467.92</v>
      </c>
      <c r="M25" s="111">
        <v>63409.36</v>
      </c>
      <c r="N25" s="111">
        <v>224689.28</v>
      </c>
      <c r="O25" s="111">
        <v>57442.4</v>
      </c>
      <c r="P25" s="111">
        <v>37723.04</v>
      </c>
      <c r="Q25" s="111">
        <v>113183.92</v>
      </c>
      <c r="R25" s="111">
        <v>92481.28</v>
      </c>
      <c r="S25" s="111">
        <v>1157011.52</v>
      </c>
    </row>
    <row r="26" spans="1:19" ht="12.75">
      <c r="A26" s="140" t="s">
        <v>172</v>
      </c>
      <c r="B26" s="111">
        <v>5.115</v>
      </c>
      <c r="C26" s="111">
        <v>5.06</v>
      </c>
      <c r="D26" s="111">
        <v>69.3</v>
      </c>
      <c r="E26" s="111">
        <v>7987.485</v>
      </c>
      <c r="F26" s="111">
        <v>9509.775</v>
      </c>
      <c r="G26" s="111">
        <v>3915.835</v>
      </c>
      <c r="H26" s="111">
        <v>1766.82</v>
      </c>
      <c r="I26" s="111">
        <v>379.72</v>
      </c>
      <c r="J26" s="111">
        <v>3452.735</v>
      </c>
      <c r="K26" s="111">
        <v>4332.845</v>
      </c>
      <c r="L26" s="111">
        <v>9963.8</v>
      </c>
      <c r="M26" s="111">
        <v>75727.135</v>
      </c>
      <c r="N26" s="111">
        <v>33762.575</v>
      </c>
      <c r="O26" s="111">
        <v>47589.905</v>
      </c>
      <c r="P26" s="111">
        <v>6148.505</v>
      </c>
      <c r="Q26" s="111">
        <v>54945.66</v>
      </c>
      <c r="R26" s="111">
        <v>191482.115</v>
      </c>
      <c r="S26" s="111">
        <v>451044.385</v>
      </c>
    </row>
    <row r="27" spans="1:19" ht="12.75">
      <c r="A27" s="109" t="s">
        <v>4</v>
      </c>
      <c r="B27" s="111">
        <v>124.125</v>
      </c>
      <c r="C27" s="111">
        <v>1169.1</v>
      </c>
      <c r="D27" s="111">
        <v>106399.125</v>
      </c>
      <c r="E27" s="111">
        <v>860939.625</v>
      </c>
      <c r="F27" s="111">
        <v>513844.425</v>
      </c>
      <c r="G27" s="111">
        <v>412287.52499999997</v>
      </c>
      <c r="H27" s="111">
        <v>164462.32499999998</v>
      </c>
      <c r="I27" s="111">
        <v>55788.45</v>
      </c>
      <c r="J27" s="111">
        <v>31564.5</v>
      </c>
      <c r="K27" s="111">
        <v>50661.299999999996</v>
      </c>
      <c r="L27" s="111">
        <v>10834.125</v>
      </c>
      <c r="M27" s="111">
        <v>4541.474999999999</v>
      </c>
      <c r="N27" s="111">
        <v>4968.15</v>
      </c>
      <c r="O27" s="111">
        <v>583.05</v>
      </c>
      <c r="P27" s="111">
        <v>115.425</v>
      </c>
      <c r="Q27" s="111">
        <v>37.199999999999996</v>
      </c>
      <c r="R27" s="111">
        <v>4005.6</v>
      </c>
      <c r="S27" s="111">
        <v>2222325.5249999994</v>
      </c>
    </row>
    <row r="28" spans="1:19" ht="12.75">
      <c r="A28" s="109" t="s">
        <v>188</v>
      </c>
      <c r="B28" s="111">
        <v>2164.555</v>
      </c>
      <c r="C28" s="111">
        <v>257837.875</v>
      </c>
      <c r="D28" s="111">
        <v>760918.685</v>
      </c>
      <c r="E28" s="111">
        <v>200635.54499999998</v>
      </c>
      <c r="F28" s="111">
        <v>2984759.625</v>
      </c>
      <c r="G28" s="111">
        <v>11625439.45</v>
      </c>
      <c r="H28" s="111">
        <v>10568364.765</v>
      </c>
      <c r="I28" s="111">
        <v>9773524.155000001</v>
      </c>
      <c r="J28" s="111">
        <v>10289848.96</v>
      </c>
      <c r="K28" s="111">
        <v>10767002.540000001</v>
      </c>
      <c r="L28" s="111">
        <v>4188126.255</v>
      </c>
      <c r="M28" s="111">
        <v>4125698.3499999996</v>
      </c>
      <c r="N28" s="111">
        <v>2901301.5650000004</v>
      </c>
      <c r="O28" s="111">
        <v>1241519.895</v>
      </c>
      <c r="P28" s="111">
        <v>1162679.5200000003</v>
      </c>
      <c r="Q28" s="111">
        <v>745960.15</v>
      </c>
      <c r="R28" s="111">
        <v>1625060.2</v>
      </c>
      <c r="S28" s="111">
        <v>73220842.09</v>
      </c>
    </row>
    <row r="29" spans="1:19" ht="12.75">
      <c r="A29" s="140" t="s">
        <v>152</v>
      </c>
      <c r="B29" s="111">
        <v>0</v>
      </c>
      <c r="C29" s="111">
        <v>0</v>
      </c>
      <c r="D29" s="111">
        <v>0</v>
      </c>
      <c r="E29" s="111">
        <v>0</v>
      </c>
      <c r="F29" s="111">
        <v>0</v>
      </c>
      <c r="G29" s="111">
        <v>0.015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0.095</v>
      </c>
      <c r="N29" s="111">
        <v>0.115</v>
      </c>
      <c r="O29" s="111">
        <v>0</v>
      </c>
      <c r="P29" s="111">
        <v>0.08</v>
      </c>
      <c r="Q29" s="111">
        <v>0.27</v>
      </c>
      <c r="R29" s="111">
        <v>66584.815</v>
      </c>
      <c r="S29" s="111">
        <v>66585.39</v>
      </c>
    </row>
    <row r="30" spans="1:19" ht="12.75">
      <c r="A30" s="140" t="s">
        <v>153</v>
      </c>
      <c r="B30" s="111">
        <v>5.675000000000001</v>
      </c>
      <c r="C30" s="111">
        <v>56.325</v>
      </c>
      <c r="D30" s="111">
        <v>123073.175</v>
      </c>
      <c r="E30" s="111">
        <v>71.125</v>
      </c>
      <c r="F30" s="111">
        <v>3107.875</v>
      </c>
      <c r="G30" s="111">
        <v>5970.925</v>
      </c>
      <c r="H30" s="111">
        <v>130565.475</v>
      </c>
      <c r="I30" s="111">
        <v>78758.625</v>
      </c>
      <c r="J30" s="111">
        <v>47878.05</v>
      </c>
      <c r="K30" s="111">
        <v>43874.450000000004</v>
      </c>
      <c r="L30" s="111">
        <v>20943.975000000002</v>
      </c>
      <c r="M30" s="111">
        <v>29324.475000000002</v>
      </c>
      <c r="N30" s="111">
        <v>31106.550000000003</v>
      </c>
      <c r="O30" s="111">
        <v>18012.525</v>
      </c>
      <c r="P30" s="111">
        <v>13022.45</v>
      </c>
      <c r="Q30" s="111">
        <v>11320.75</v>
      </c>
      <c r="R30" s="111">
        <v>21206.825</v>
      </c>
      <c r="S30" s="111">
        <v>578299.2499999999</v>
      </c>
    </row>
    <row r="31" spans="1:19" ht="12.75">
      <c r="A31" s="140" t="s">
        <v>154</v>
      </c>
      <c r="B31" s="111">
        <v>497.08</v>
      </c>
      <c r="C31" s="111">
        <v>1749.68</v>
      </c>
      <c r="D31" s="111">
        <v>78941.24</v>
      </c>
      <c r="E31" s="111">
        <v>53186.4</v>
      </c>
      <c r="F31" s="111">
        <v>2443715.44</v>
      </c>
      <c r="G31" s="111">
        <v>7057566.12</v>
      </c>
      <c r="H31" s="111">
        <v>5095179.76</v>
      </c>
      <c r="I31" s="111">
        <v>2169737.6</v>
      </c>
      <c r="J31" s="111">
        <v>3210182.64</v>
      </c>
      <c r="K31" s="111">
        <v>3996190.96</v>
      </c>
      <c r="L31" s="111">
        <v>1656311.04</v>
      </c>
      <c r="M31" s="111">
        <v>1168946.52</v>
      </c>
      <c r="N31" s="111">
        <v>521201.48000000004</v>
      </c>
      <c r="O31" s="111">
        <v>262342.36</v>
      </c>
      <c r="P31" s="111">
        <v>186070.48</v>
      </c>
      <c r="Q31" s="111">
        <v>113758.2</v>
      </c>
      <c r="R31" s="111">
        <v>208253.32</v>
      </c>
      <c r="S31" s="111">
        <v>28223830.32</v>
      </c>
    </row>
    <row r="32" spans="1:19" ht="12.75">
      <c r="A32" s="140" t="s">
        <v>155</v>
      </c>
      <c r="B32" s="111">
        <v>1336.45</v>
      </c>
      <c r="C32" s="111">
        <v>58900.55</v>
      </c>
      <c r="D32" s="111">
        <v>392186.2</v>
      </c>
      <c r="E32" s="111">
        <v>143384</v>
      </c>
      <c r="F32" s="111">
        <v>514952.2</v>
      </c>
      <c r="G32" s="111">
        <v>4381233.600000001</v>
      </c>
      <c r="H32" s="111">
        <v>4999402.100000001</v>
      </c>
      <c r="I32" s="111">
        <v>7227356.800000001</v>
      </c>
      <c r="J32" s="111">
        <v>6759922.300000001</v>
      </c>
      <c r="K32" s="111">
        <v>6505912.25</v>
      </c>
      <c r="L32" s="111">
        <v>2369141.4</v>
      </c>
      <c r="M32" s="111">
        <v>2809145.75</v>
      </c>
      <c r="N32" s="111">
        <v>2291117.3000000003</v>
      </c>
      <c r="O32" s="111">
        <v>934729.8500000001</v>
      </c>
      <c r="P32" s="111">
        <v>942006.4</v>
      </c>
      <c r="Q32" s="111">
        <v>619072.2000000001</v>
      </c>
      <c r="R32" s="111">
        <v>1316634.75</v>
      </c>
      <c r="S32" s="111">
        <v>42266434.1</v>
      </c>
    </row>
    <row r="33" spans="1:19" ht="12.75">
      <c r="A33" s="140" t="s">
        <v>156</v>
      </c>
      <c r="B33" s="111">
        <v>325.34999999999997</v>
      </c>
      <c r="C33" s="111">
        <v>197131.32</v>
      </c>
      <c r="D33" s="111">
        <v>166718.07</v>
      </c>
      <c r="E33" s="111">
        <v>3994.02</v>
      </c>
      <c r="F33" s="111">
        <v>22984.11</v>
      </c>
      <c r="G33" s="111">
        <v>180668.78999999998</v>
      </c>
      <c r="H33" s="111">
        <v>343217.43</v>
      </c>
      <c r="I33" s="111">
        <v>297671.13</v>
      </c>
      <c r="J33" s="111">
        <v>271865.97</v>
      </c>
      <c r="K33" s="111">
        <v>221024.88</v>
      </c>
      <c r="L33" s="111">
        <v>141729.84</v>
      </c>
      <c r="M33" s="111">
        <v>118281.51</v>
      </c>
      <c r="N33" s="111">
        <v>57876.119999999995</v>
      </c>
      <c r="O33" s="111">
        <v>26435.16</v>
      </c>
      <c r="P33" s="111">
        <v>21580.11</v>
      </c>
      <c r="Q33" s="111">
        <v>1808.73</v>
      </c>
      <c r="R33" s="111">
        <v>12380.49</v>
      </c>
      <c r="S33" s="111">
        <v>2085693.03</v>
      </c>
    </row>
    <row r="34" spans="1:19" ht="12.75" hidden="1">
      <c r="A34" s="109" t="s">
        <v>135</v>
      </c>
      <c r="B34" s="111">
        <v>1362.23</v>
      </c>
      <c r="C34" s="111">
        <v>257164.955</v>
      </c>
      <c r="D34" s="111">
        <v>663045.0900000001</v>
      </c>
      <c r="E34" s="111">
        <v>179808.49</v>
      </c>
      <c r="F34" s="111">
        <v>2852938.52</v>
      </c>
      <c r="G34" s="111">
        <v>11324436.990000002</v>
      </c>
      <c r="H34" s="111">
        <v>9748625.35</v>
      </c>
      <c r="I34" s="111">
        <v>8580318.745000001</v>
      </c>
      <c r="J34" s="111">
        <v>8572632.855</v>
      </c>
      <c r="K34" s="111">
        <v>9405780.91</v>
      </c>
      <c r="L34" s="111">
        <v>3476761.0700000003</v>
      </c>
      <c r="M34" s="111">
        <v>2832621.8600000003</v>
      </c>
      <c r="N34" s="111">
        <v>1742708.1350000002</v>
      </c>
      <c r="O34" s="111">
        <v>875528.505</v>
      </c>
      <c r="P34" s="111">
        <v>750677.4950000001</v>
      </c>
      <c r="Q34" s="111">
        <v>464564.115</v>
      </c>
      <c r="R34" s="111">
        <v>993690.6699999999</v>
      </c>
      <c r="S34" s="111">
        <v>62722665.98500001</v>
      </c>
    </row>
    <row r="35" spans="1:19" ht="12.75" hidden="1">
      <c r="A35" s="140" t="s">
        <v>157</v>
      </c>
      <c r="B35" s="111">
        <v>0</v>
      </c>
      <c r="C35" s="111">
        <v>0</v>
      </c>
      <c r="D35" s="111">
        <v>0</v>
      </c>
      <c r="E35" s="111">
        <v>0</v>
      </c>
      <c r="F35" s="111">
        <v>0</v>
      </c>
      <c r="G35" s="111">
        <v>0.015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11">
        <v>0.095</v>
      </c>
      <c r="N35" s="111">
        <v>0.115</v>
      </c>
      <c r="O35" s="111">
        <v>0</v>
      </c>
      <c r="P35" s="111">
        <v>0.08</v>
      </c>
      <c r="Q35" s="111">
        <v>0.27</v>
      </c>
      <c r="R35" s="111">
        <v>66226.485</v>
      </c>
      <c r="S35" s="111">
        <v>66227.06</v>
      </c>
    </row>
    <row r="36" spans="1:19" ht="12.75" hidden="1">
      <c r="A36" s="140" t="s">
        <v>158</v>
      </c>
      <c r="B36" s="111">
        <v>5</v>
      </c>
      <c r="C36" s="111">
        <v>32.275</v>
      </c>
      <c r="D36" s="111">
        <v>69367.75</v>
      </c>
      <c r="E36" s="111">
        <v>66.45</v>
      </c>
      <c r="F36" s="111">
        <v>3105.8500000000004</v>
      </c>
      <c r="G36" s="111">
        <v>5956.525000000001</v>
      </c>
      <c r="H36" s="111">
        <v>128788.1</v>
      </c>
      <c r="I36" s="111">
        <v>78652.925</v>
      </c>
      <c r="J36" s="111">
        <v>47588.175</v>
      </c>
      <c r="K36" s="111">
        <v>40910.25</v>
      </c>
      <c r="L36" s="111">
        <v>19879.75</v>
      </c>
      <c r="M36" s="111">
        <v>17182.775</v>
      </c>
      <c r="N36" s="111">
        <v>30706.15</v>
      </c>
      <c r="O36" s="111">
        <v>13391.675000000001</v>
      </c>
      <c r="P36" s="111">
        <v>10912.375</v>
      </c>
      <c r="Q36" s="111">
        <v>1930.6750000000002</v>
      </c>
      <c r="R36" s="111">
        <v>13852.325</v>
      </c>
      <c r="S36" s="111">
        <v>482329.025</v>
      </c>
    </row>
    <row r="37" spans="1:19" ht="12.75" hidden="1">
      <c r="A37" s="140" t="s">
        <v>159</v>
      </c>
      <c r="B37" s="111">
        <v>329.44</v>
      </c>
      <c r="C37" s="111">
        <v>1576.1200000000001</v>
      </c>
      <c r="D37" s="111">
        <v>64383.24</v>
      </c>
      <c r="E37" s="111">
        <v>43443.72</v>
      </c>
      <c r="F37" s="111">
        <v>2317752.7600000002</v>
      </c>
      <c r="G37" s="111">
        <v>6776527.12</v>
      </c>
      <c r="H37" s="111">
        <v>4648921.68</v>
      </c>
      <c r="I37" s="111">
        <v>1543071.52</v>
      </c>
      <c r="J37" s="111">
        <v>2473738.52</v>
      </c>
      <c r="K37" s="111">
        <v>3489609.68</v>
      </c>
      <c r="L37" s="111">
        <v>1293314.52</v>
      </c>
      <c r="M37" s="111">
        <v>790285.28</v>
      </c>
      <c r="N37" s="111">
        <v>296236</v>
      </c>
      <c r="O37" s="111">
        <v>131093.04</v>
      </c>
      <c r="P37" s="111">
        <v>61242.8</v>
      </c>
      <c r="Q37" s="111">
        <v>15157.28</v>
      </c>
      <c r="R37" s="111">
        <v>51753.12</v>
      </c>
      <c r="S37" s="111">
        <v>23998435.840000004</v>
      </c>
    </row>
    <row r="38" spans="1:19" ht="12.75" hidden="1">
      <c r="A38" s="140" t="s">
        <v>160</v>
      </c>
      <c r="B38" s="111">
        <v>702.8000000000001</v>
      </c>
      <c r="C38" s="111">
        <v>58425.600000000006</v>
      </c>
      <c r="D38" s="111">
        <v>362643.35000000003</v>
      </c>
      <c r="E38" s="111">
        <v>132307</v>
      </c>
      <c r="F38" s="111">
        <v>509418.9</v>
      </c>
      <c r="G38" s="111">
        <v>4361319.100000001</v>
      </c>
      <c r="H38" s="111">
        <v>4627968.5</v>
      </c>
      <c r="I38" s="111">
        <v>6662105.050000001</v>
      </c>
      <c r="J38" s="111">
        <v>5790722.050000001</v>
      </c>
      <c r="K38" s="111">
        <v>5658071.45</v>
      </c>
      <c r="L38" s="111">
        <v>2037387.7000000002</v>
      </c>
      <c r="M38" s="111">
        <v>1912868.9000000001</v>
      </c>
      <c r="N38" s="111">
        <v>1365758</v>
      </c>
      <c r="O38" s="111">
        <v>706119.1000000001</v>
      </c>
      <c r="P38" s="111">
        <v>661666.9500000001</v>
      </c>
      <c r="Q38" s="111">
        <v>446210.4</v>
      </c>
      <c r="R38" s="111">
        <v>853402.25</v>
      </c>
      <c r="S38" s="111">
        <v>36147097.1</v>
      </c>
    </row>
    <row r="39" spans="1:19" ht="12.75" hidden="1">
      <c r="A39" s="140" t="s">
        <v>161</v>
      </c>
      <c r="B39" s="111">
        <v>324.99</v>
      </c>
      <c r="C39" s="111">
        <v>197130.96</v>
      </c>
      <c r="D39" s="111">
        <v>166650.75</v>
      </c>
      <c r="E39" s="111">
        <v>3991.3199999999997</v>
      </c>
      <c r="F39" s="111">
        <v>22661.01</v>
      </c>
      <c r="G39" s="111">
        <v>180634.22999999998</v>
      </c>
      <c r="H39" s="111">
        <v>342947.07</v>
      </c>
      <c r="I39" s="111">
        <v>296489.25</v>
      </c>
      <c r="J39" s="111">
        <v>260584.11</v>
      </c>
      <c r="K39" s="111">
        <v>217189.53</v>
      </c>
      <c r="L39" s="111">
        <v>126179.09999999999</v>
      </c>
      <c r="M39" s="111">
        <v>112284.81</v>
      </c>
      <c r="N39" s="111">
        <v>50007.869999999995</v>
      </c>
      <c r="O39" s="111">
        <v>24924.69</v>
      </c>
      <c r="P39" s="111">
        <v>16855.29</v>
      </c>
      <c r="Q39" s="111">
        <v>1265.49</v>
      </c>
      <c r="R39" s="111">
        <v>8456.49</v>
      </c>
      <c r="S39" s="111">
        <v>2028576.96</v>
      </c>
    </row>
    <row r="40" spans="1:19" ht="12.75" hidden="1">
      <c r="A40" s="109" t="s">
        <v>136</v>
      </c>
      <c r="B40" s="111">
        <v>798.3550000000001</v>
      </c>
      <c r="C40" s="111">
        <v>642.7500000000001</v>
      </c>
      <c r="D40" s="111">
        <v>87745.81999999999</v>
      </c>
      <c r="E40" s="111">
        <v>17880.405</v>
      </c>
      <c r="F40" s="111">
        <v>121197.77500000001</v>
      </c>
      <c r="G40" s="111">
        <v>299080.10500000004</v>
      </c>
      <c r="H40" s="111">
        <v>767742.99</v>
      </c>
      <c r="I40" s="111">
        <v>1092047.5150000001</v>
      </c>
      <c r="J40" s="111">
        <v>1458585.6700000002</v>
      </c>
      <c r="K40" s="111">
        <v>1084772.95</v>
      </c>
      <c r="L40" s="111">
        <v>499925.615</v>
      </c>
      <c r="M40" s="111">
        <v>1065723.4549999998</v>
      </c>
      <c r="N40" s="111">
        <v>961288.865</v>
      </c>
      <c r="O40" s="111">
        <v>270764.16000000003</v>
      </c>
      <c r="P40" s="111">
        <v>359601.67</v>
      </c>
      <c r="Q40" s="111">
        <v>230545.30000000002</v>
      </c>
      <c r="R40" s="111">
        <v>552685.6900000001</v>
      </c>
      <c r="S40" s="111">
        <v>8871029.09</v>
      </c>
    </row>
    <row r="41" spans="1:19" ht="12.75" hidden="1">
      <c r="A41" s="140" t="s">
        <v>162</v>
      </c>
      <c r="B41" s="111">
        <v>0</v>
      </c>
      <c r="C41" s="111">
        <v>0</v>
      </c>
      <c r="D41" s="111">
        <v>0</v>
      </c>
      <c r="E41" s="111">
        <v>0</v>
      </c>
      <c r="F41" s="111">
        <v>0</v>
      </c>
      <c r="G41" s="111">
        <v>0</v>
      </c>
      <c r="H41" s="111">
        <v>0</v>
      </c>
      <c r="I41" s="111">
        <v>0</v>
      </c>
      <c r="J41" s="111">
        <v>0</v>
      </c>
      <c r="K41" s="111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  <c r="Q41" s="111">
        <v>0</v>
      </c>
      <c r="R41" s="111">
        <v>358.33</v>
      </c>
      <c r="S41" s="111">
        <v>358.33</v>
      </c>
    </row>
    <row r="42" spans="1:19" ht="12.75" hidden="1">
      <c r="A42" s="140" t="s">
        <v>163</v>
      </c>
      <c r="B42" s="111">
        <v>0.5750000000000001</v>
      </c>
      <c r="C42" s="111">
        <v>24.05</v>
      </c>
      <c r="D42" s="111">
        <v>53705.25</v>
      </c>
      <c r="E42" s="111">
        <v>4.675</v>
      </c>
      <c r="F42" s="111">
        <v>1.925</v>
      </c>
      <c r="G42" s="111">
        <v>11.625</v>
      </c>
      <c r="H42" s="111">
        <v>1717.6000000000001</v>
      </c>
      <c r="I42" s="111">
        <v>5.525</v>
      </c>
      <c r="J42" s="111">
        <v>14.8</v>
      </c>
      <c r="K42" s="111">
        <v>1536.3000000000002</v>
      </c>
      <c r="L42" s="111">
        <v>267.375</v>
      </c>
      <c r="M42" s="111">
        <v>6775.725</v>
      </c>
      <c r="N42" s="111">
        <v>250.775</v>
      </c>
      <c r="O42" s="111">
        <v>3231.3500000000004</v>
      </c>
      <c r="P42" s="111">
        <v>2017.15</v>
      </c>
      <c r="Q42" s="111">
        <v>189.55</v>
      </c>
      <c r="R42" s="111">
        <v>1235.6000000000001</v>
      </c>
      <c r="S42" s="111">
        <v>70989.85000000002</v>
      </c>
    </row>
    <row r="43" spans="1:19" ht="12.75" hidden="1">
      <c r="A43" s="140" t="s">
        <v>164</v>
      </c>
      <c r="B43" s="111">
        <v>165.64000000000001</v>
      </c>
      <c r="C43" s="111">
        <v>155.44</v>
      </c>
      <c r="D43" s="111">
        <v>14428.84</v>
      </c>
      <c r="E43" s="111">
        <v>7576.84</v>
      </c>
      <c r="F43" s="111">
        <v>115433.84</v>
      </c>
      <c r="G43" s="111">
        <v>279571.64</v>
      </c>
      <c r="H43" s="111">
        <v>407998.04000000004</v>
      </c>
      <c r="I43" s="111">
        <v>554445</v>
      </c>
      <c r="J43" s="111">
        <v>616974.04</v>
      </c>
      <c r="K43" s="111">
        <v>285031.08</v>
      </c>
      <c r="L43" s="111">
        <v>195332.92</v>
      </c>
      <c r="M43" s="111">
        <v>199416.08000000002</v>
      </c>
      <c r="N43" s="111">
        <v>46177.6</v>
      </c>
      <c r="O43" s="111">
        <v>47586.6</v>
      </c>
      <c r="P43" s="111">
        <v>95828.64</v>
      </c>
      <c r="Q43" s="111">
        <v>77402.12</v>
      </c>
      <c r="R43" s="111">
        <v>141120.80000000002</v>
      </c>
      <c r="S43" s="111">
        <v>3084645.16</v>
      </c>
    </row>
    <row r="44" spans="1:19" ht="12.75" hidden="1">
      <c r="A44" s="140" t="s">
        <v>165</v>
      </c>
      <c r="B44" s="111">
        <v>632.0500000000001</v>
      </c>
      <c r="C44" s="111">
        <v>462.90000000000003</v>
      </c>
      <c r="D44" s="111">
        <v>19544.95</v>
      </c>
      <c r="E44" s="111">
        <v>10297</v>
      </c>
      <c r="F44" s="111">
        <v>5440.8</v>
      </c>
      <c r="G44" s="111">
        <v>19472.45</v>
      </c>
      <c r="H44" s="111">
        <v>357757.35000000003</v>
      </c>
      <c r="I44" s="111">
        <v>536415.65</v>
      </c>
      <c r="J44" s="111">
        <v>830322.8</v>
      </c>
      <c r="K44" s="111">
        <v>794370.4</v>
      </c>
      <c r="L44" s="111">
        <v>288776.2</v>
      </c>
      <c r="M44" s="111">
        <v>853624.5</v>
      </c>
      <c r="N44" s="111">
        <v>907015.55</v>
      </c>
      <c r="O44" s="111">
        <v>218437.90000000002</v>
      </c>
      <c r="P44" s="111">
        <v>257091.90000000002</v>
      </c>
      <c r="Q44" s="111">
        <v>152486.80000000002</v>
      </c>
      <c r="R44" s="111">
        <v>406176.2</v>
      </c>
      <c r="S44" s="111">
        <v>5658325.400000001</v>
      </c>
    </row>
    <row r="45" spans="1:19" ht="12.75" hidden="1">
      <c r="A45" s="140" t="s">
        <v>166</v>
      </c>
      <c r="B45" s="111">
        <v>0.09</v>
      </c>
      <c r="C45" s="111">
        <v>0.36</v>
      </c>
      <c r="D45" s="111">
        <v>66.78</v>
      </c>
      <c r="E45" s="111">
        <v>1.89</v>
      </c>
      <c r="F45" s="111">
        <v>321.21</v>
      </c>
      <c r="G45" s="111">
        <v>24.39</v>
      </c>
      <c r="H45" s="111">
        <v>270</v>
      </c>
      <c r="I45" s="111">
        <v>1181.34</v>
      </c>
      <c r="J45" s="111">
        <v>11274.029999999999</v>
      </c>
      <c r="K45" s="111">
        <v>3835.17</v>
      </c>
      <c r="L45" s="111">
        <v>15549.119999999999</v>
      </c>
      <c r="M45" s="111">
        <v>5907.15</v>
      </c>
      <c r="N45" s="111">
        <v>7844.94</v>
      </c>
      <c r="O45" s="111">
        <v>1508.31</v>
      </c>
      <c r="P45" s="111">
        <v>4663.98</v>
      </c>
      <c r="Q45" s="111">
        <v>466.83</v>
      </c>
      <c r="R45" s="111">
        <v>3794.7599999999998</v>
      </c>
      <c r="S45" s="111">
        <v>56710.35</v>
      </c>
    </row>
    <row r="46" spans="1:19" ht="12.75" hidden="1">
      <c r="A46" s="109" t="s">
        <v>5</v>
      </c>
      <c r="B46" s="111">
        <v>4.050000000000001</v>
      </c>
      <c r="C46" s="111">
        <v>30.17</v>
      </c>
      <c r="D46" s="111">
        <v>10127.685000000001</v>
      </c>
      <c r="E46" s="111">
        <v>2946.7000000000003</v>
      </c>
      <c r="F46" s="111">
        <v>10623.355</v>
      </c>
      <c r="G46" s="111">
        <v>1922.3550000000002</v>
      </c>
      <c r="H46" s="111">
        <v>51996.475000000006</v>
      </c>
      <c r="I46" s="111">
        <v>101157.92</v>
      </c>
      <c r="J46" s="111">
        <v>258630.46</v>
      </c>
      <c r="K46" s="111">
        <v>276448.64</v>
      </c>
      <c r="L46" s="111">
        <v>211439.71</v>
      </c>
      <c r="M46" s="111">
        <v>227352.985</v>
      </c>
      <c r="N46" s="111">
        <v>197304.565</v>
      </c>
      <c r="O46" s="111">
        <v>95227.30500000001</v>
      </c>
      <c r="P46" s="111">
        <v>52400.240000000005</v>
      </c>
      <c r="Q46" s="111">
        <v>50850.810000000005</v>
      </c>
      <c r="R46" s="111">
        <v>78683.97</v>
      </c>
      <c r="S46" s="111">
        <v>1627147.3949999998</v>
      </c>
    </row>
    <row r="47" spans="1:19" ht="12.75" hidden="1">
      <c r="A47" s="140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>
        <v>0</v>
      </c>
    </row>
    <row r="48" spans="1:19" ht="12.75" hidden="1">
      <c r="A48" s="140" t="s">
        <v>167</v>
      </c>
      <c r="B48" s="111">
        <v>0.1</v>
      </c>
      <c r="C48" s="111">
        <v>0</v>
      </c>
      <c r="D48" s="111">
        <v>0.17500000000000002</v>
      </c>
      <c r="E48" s="111">
        <v>0</v>
      </c>
      <c r="F48" s="111">
        <v>0.125</v>
      </c>
      <c r="G48" s="111">
        <v>2.7750000000000004</v>
      </c>
      <c r="H48" s="111">
        <v>59.775000000000006</v>
      </c>
      <c r="I48" s="111">
        <v>100.15</v>
      </c>
      <c r="J48" s="111">
        <v>275.1</v>
      </c>
      <c r="K48" s="111">
        <v>1427.9</v>
      </c>
      <c r="L48" s="111">
        <v>796.85</v>
      </c>
      <c r="M48" s="111">
        <v>5365.975</v>
      </c>
      <c r="N48" s="111">
        <v>149.625</v>
      </c>
      <c r="O48" s="111">
        <v>1389.525</v>
      </c>
      <c r="P48" s="111">
        <v>92.95</v>
      </c>
      <c r="Q48" s="111">
        <v>9200.550000000001</v>
      </c>
      <c r="R48" s="111">
        <v>6118.900000000001</v>
      </c>
      <c r="S48" s="111">
        <v>24980.475000000006</v>
      </c>
    </row>
    <row r="49" spans="1:19" ht="12.75" hidden="1">
      <c r="A49" s="140" t="s">
        <v>168</v>
      </c>
      <c r="B49" s="111">
        <v>2.04</v>
      </c>
      <c r="C49" s="111">
        <v>18.12</v>
      </c>
      <c r="D49" s="111">
        <v>129.16</v>
      </c>
      <c r="E49" s="111">
        <v>2165.84</v>
      </c>
      <c r="F49" s="111">
        <v>10528.84</v>
      </c>
      <c r="G49" s="111">
        <v>1467.3600000000001</v>
      </c>
      <c r="H49" s="111">
        <v>38260.04</v>
      </c>
      <c r="I49" s="111">
        <v>72221.08</v>
      </c>
      <c r="J49" s="111">
        <v>119470.08</v>
      </c>
      <c r="K49" s="111">
        <v>221550.16</v>
      </c>
      <c r="L49" s="111">
        <v>167663.6</v>
      </c>
      <c r="M49" s="111">
        <v>179245.16</v>
      </c>
      <c r="N49" s="111">
        <v>178787.88</v>
      </c>
      <c r="O49" s="111">
        <v>83662.68000000001</v>
      </c>
      <c r="P49" s="111">
        <v>28999.04</v>
      </c>
      <c r="Q49" s="111">
        <v>21198.8</v>
      </c>
      <c r="R49" s="111">
        <v>15379.44</v>
      </c>
      <c r="S49" s="111">
        <v>1140749.32</v>
      </c>
    </row>
    <row r="50" spans="1:19" ht="12.75" hidden="1">
      <c r="A50" s="140" t="s">
        <v>169</v>
      </c>
      <c r="B50" s="111">
        <v>1.55</v>
      </c>
      <c r="C50" s="111">
        <v>12.05</v>
      </c>
      <c r="D50" s="111">
        <v>9997.900000000001</v>
      </c>
      <c r="E50" s="111">
        <v>780.0500000000001</v>
      </c>
      <c r="F50" s="111">
        <v>92.5</v>
      </c>
      <c r="G50" s="111">
        <v>442.05</v>
      </c>
      <c r="H50" s="111">
        <v>13676.300000000001</v>
      </c>
      <c r="I50" s="111">
        <v>28836.15</v>
      </c>
      <c r="J50" s="111">
        <v>138877.45</v>
      </c>
      <c r="K50" s="111">
        <v>53470.4</v>
      </c>
      <c r="L50" s="111">
        <v>42977.55</v>
      </c>
      <c r="M50" s="111">
        <v>42652.3</v>
      </c>
      <c r="N50" s="111">
        <v>18343.75</v>
      </c>
      <c r="O50" s="111">
        <v>10172.85</v>
      </c>
      <c r="P50" s="111">
        <v>23247.5</v>
      </c>
      <c r="Q50" s="111">
        <v>20375.050000000003</v>
      </c>
      <c r="R50" s="111">
        <v>57056.3</v>
      </c>
      <c r="S50" s="111">
        <v>461011.69999999995</v>
      </c>
    </row>
    <row r="51" spans="1:19" ht="12.75" hidden="1">
      <c r="A51" s="140" t="s">
        <v>170</v>
      </c>
      <c r="B51" s="111">
        <v>0.36</v>
      </c>
      <c r="C51" s="111">
        <v>0</v>
      </c>
      <c r="D51" s="111">
        <v>0.44999999999999996</v>
      </c>
      <c r="E51" s="111">
        <v>0.8099999999999999</v>
      </c>
      <c r="F51" s="111">
        <v>1.89</v>
      </c>
      <c r="G51" s="111">
        <v>10.17</v>
      </c>
      <c r="H51" s="111">
        <v>0.36</v>
      </c>
      <c r="I51" s="111">
        <v>0.54</v>
      </c>
      <c r="J51" s="111">
        <v>7.83</v>
      </c>
      <c r="K51" s="111">
        <v>0.18</v>
      </c>
      <c r="L51" s="111">
        <v>1.71</v>
      </c>
      <c r="M51" s="111">
        <v>89.55</v>
      </c>
      <c r="N51" s="111">
        <v>23.31</v>
      </c>
      <c r="O51" s="111">
        <v>2.25</v>
      </c>
      <c r="P51" s="111">
        <v>60.75</v>
      </c>
      <c r="Q51" s="111">
        <v>76.41</v>
      </c>
      <c r="R51" s="111">
        <v>129.32999999999998</v>
      </c>
      <c r="S51" s="111">
        <v>405.9</v>
      </c>
    </row>
    <row r="52" spans="1:19" ht="12.75">
      <c r="A52" s="109" t="s">
        <v>133</v>
      </c>
      <c r="B52" s="111">
        <v>1595.49</v>
      </c>
      <c r="C52" s="111">
        <v>18603.165</v>
      </c>
      <c r="D52" s="111">
        <v>1975475.9849999999</v>
      </c>
      <c r="E52" s="111">
        <v>1716026.955</v>
      </c>
      <c r="F52" s="111">
        <v>2899568.205</v>
      </c>
      <c r="G52" s="111">
        <v>2467459.38</v>
      </c>
      <c r="H52" s="111">
        <v>1870560.4949999999</v>
      </c>
      <c r="I52" s="111">
        <v>1511476.71</v>
      </c>
      <c r="J52" s="111">
        <v>1442263.305</v>
      </c>
      <c r="K52" s="111">
        <v>1005251.97</v>
      </c>
      <c r="L52" s="111">
        <v>802709.6549999999</v>
      </c>
      <c r="M52" s="111">
        <v>584195.8200000001</v>
      </c>
      <c r="N52" s="111">
        <v>758156.61</v>
      </c>
      <c r="O52" s="111">
        <v>533015.64</v>
      </c>
      <c r="P52" s="111">
        <v>797507.325</v>
      </c>
      <c r="Q52" s="111">
        <v>452223.105</v>
      </c>
      <c r="R52" s="111">
        <v>970355.0399999999</v>
      </c>
      <c r="S52" s="111">
        <v>19806444.854999997</v>
      </c>
    </row>
    <row r="53" spans="1:19" ht="12.75">
      <c r="A53" s="140" t="s">
        <v>149</v>
      </c>
      <c r="B53" s="111">
        <v>1113</v>
      </c>
      <c r="C53" s="111">
        <v>15502.125</v>
      </c>
      <c r="D53" s="111">
        <v>1954269.15</v>
      </c>
      <c r="E53" s="111">
        <v>847299.525</v>
      </c>
      <c r="F53" s="111">
        <v>367832.7</v>
      </c>
      <c r="G53" s="111">
        <v>220202.175</v>
      </c>
      <c r="H53" s="111">
        <v>157005.675</v>
      </c>
      <c r="I53" s="111">
        <v>54063.825</v>
      </c>
      <c r="J53" s="111">
        <v>29404.425</v>
      </c>
      <c r="K53" s="111">
        <v>1546.2749999999999</v>
      </c>
      <c r="L53" s="111">
        <v>3.0749999999999997</v>
      </c>
      <c r="M53" s="111">
        <v>2.175</v>
      </c>
      <c r="N53" s="111">
        <v>0.3</v>
      </c>
      <c r="O53" s="111">
        <v>0.8999999999999999</v>
      </c>
      <c r="P53" s="111">
        <v>2.025</v>
      </c>
      <c r="Q53" s="111">
        <v>2.4</v>
      </c>
      <c r="R53" s="111">
        <v>203.1</v>
      </c>
      <c r="S53" s="111">
        <v>3648452.849999999</v>
      </c>
    </row>
    <row r="54" spans="1:19" ht="12.75">
      <c r="A54" s="140" t="s">
        <v>150</v>
      </c>
      <c r="B54" s="111">
        <v>482.49</v>
      </c>
      <c r="C54" s="111">
        <v>3101.04</v>
      </c>
      <c r="D54" s="111">
        <v>21206.835</v>
      </c>
      <c r="E54" s="111">
        <v>868727.4299999999</v>
      </c>
      <c r="F54" s="111">
        <v>2531735.505</v>
      </c>
      <c r="G54" s="111">
        <v>2247257.205</v>
      </c>
      <c r="H54" s="111">
        <v>1713554.8199999998</v>
      </c>
      <c r="I54" s="111">
        <v>1457412.885</v>
      </c>
      <c r="J54" s="111">
        <v>1412858.88</v>
      </c>
      <c r="K54" s="111">
        <v>1003705.695</v>
      </c>
      <c r="L54" s="111">
        <v>802706.58</v>
      </c>
      <c r="M54" s="111">
        <v>584193.645</v>
      </c>
      <c r="N54" s="111">
        <v>758156.3099999999</v>
      </c>
      <c r="O54" s="111">
        <v>533014.74</v>
      </c>
      <c r="P54" s="111">
        <v>797505.2999999999</v>
      </c>
      <c r="Q54" s="111">
        <v>452220.70499999996</v>
      </c>
      <c r="R54" s="111">
        <v>970151.94</v>
      </c>
      <c r="S54" s="111">
        <v>16157992.005</v>
      </c>
    </row>
    <row r="55" spans="1:19" ht="12.75">
      <c r="A55" s="108" t="s">
        <v>0</v>
      </c>
      <c r="B55" s="107">
        <v>824520.91</v>
      </c>
      <c r="C55" s="107">
        <v>499162.35000000003</v>
      </c>
      <c r="D55" s="107">
        <v>3050488.865</v>
      </c>
      <c r="E55" s="107">
        <v>2909139.975</v>
      </c>
      <c r="F55" s="107">
        <v>7670455.335</v>
      </c>
      <c r="G55" s="107">
        <v>17275152.9</v>
      </c>
      <c r="H55" s="107">
        <v>25819601.375</v>
      </c>
      <c r="I55" s="107">
        <v>38572945.06</v>
      </c>
      <c r="J55" s="107">
        <v>33247494.545000006</v>
      </c>
      <c r="K55" s="107">
        <v>46819785.785</v>
      </c>
      <c r="L55" s="107">
        <v>17256372.240000002</v>
      </c>
      <c r="M55" s="107">
        <v>20148293.95</v>
      </c>
      <c r="N55" s="107">
        <v>11390662.670000002</v>
      </c>
      <c r="O55" s="107">
        <v>11387735.305</v>
      </c>
      <c r="P55" s="107">
        <v>6066285.615</v>
      </c>
      <c r="Q55" s="107">
        <v>4394410.475</v>
      </c>
      <c r="R55" s="107">
        <v>18483427.384999998</v>
      </c>
      <c r="S55" s="107">
        <v>265815934.74</v>
      </c>
    </row>
    <row r="56" spans="2:19" ht="12.75"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</row>
    <row r="57" spans="2:19" ht="12.75"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</row>
  </sheetData>
  <sheetProtection/>
  <mergeCells count="1">
    <mergeCell ref="B2:R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0.57421875" style="80" customWidth="1"/>
    <col min="2" max="3" width="20.7109375" style="80" customWidth="1"/>
    <col min="4" max="4" width="9.140625" style="80" customWidth="1"/>
    <col min="5" max="5" width="10.28125" style="80" bestFit="1" customWidth="1"/>
    <col min="6" max="16384" width="9.140625" style="80" customWidth="1"/>
  </cols>
  <sheetData>
    <row r="1" ht="15.75">
      <c r="A1" s="79" t="s">
        <v>174</v>
      </c>
    </row>
    <row r="2" spans="1:3" ht="16.5" thickBot="1">
      <c r="A2" s="81"/>
      <c r="B2" s="82"/>
      <c r="C2" s="82"/>
    </row>
    <row r="3" spans="1:3" ht="15.75">
      <c r="A3" s="83"/>
      <c r="B3" s="84" t="s">
        <v>92</v>
      </c>
      <c r="C3" s="84" t="s">
        <v>93</v>
      </c>
    </row>
    <row r="4" spans="1:8" ht="15.75">
      <c r="A4" s="79">
        <v>2009</v>
      </c>
      <c r="B4" s="85">
        <v>4311655</v>
      </c>
      <c r="C4" s="86">
        <v>44774391</v>
      </c>
      <c r="E4" s="87"/>
      <c r="F4" s="87"/>
      <c r="H4" s="87"/>
    </row>
    <row r="5" spans="1:8" ht="15.75">
      <c r="A5" s="79">
        <v>2010</v>
      </c>
      <c r="B5" s="85">
        <v>4344402</v>
      </c>
      <c r="C5" s="86">
        <v>45176640</v>
      </c>
      <c r="E5" s="87"/>
      <c r="F5" s="87"/>
      <c r="H5" s="87"/>
    </row>
    <row r="6" spans="1:8" ht="15.75">
      <c r="A6" s="88">
        <v>2011</v>
      </c>
      <c r="B6" s="89">
        <v>4383797</v>
      </c>
      <c r="C6" s="90">
        <v>45584956</v>
      </c>
      <c r="E6" s="87"/>
      <c r="F6" s="87"/>
      <c r="H6" s="87"/>
    </row>
    <row r="7" spans="1:8" ht="15.75">
      <c r="A7" s="88">
        <v>2012</v>
      </c>
      <c r="B7" s="89">
        <v>4398974</v>
      </c>
      <c r="C7" s="90">
        <v>45881018</v>
      </c>
      <c r="E7" s="87"/>
      <c r="F7" s="87"/>
      <c r="H7" s="87"/>
    </row>
    <row r="8" spans="1:8" ht="15.75">
      <c r="A8" s="88">
        <v>2013</v>
      </c>
      <c r="B8" s="89">
        <v>4416121</v>
      </c>
      <c r="C8" s="90">
        <v>46183826</v>
      </c>
      <c r="F8" s="87"/>
      <c r="H8" s="87"/>
    </row>
    <row r="9" spans="1:8" ht="15.75">
      <c r="A9" s="88">
        <v>2014</v>
      </c>
      <c r="B9" s="89">
        <v>4436559</v>
      </c>
      <c r="C9" s="90">
        <v>46550257</v>
      </c>
      <c r="F9" s="87"/>
      <c r="H9" s="87"/>
    </row>
    <row r="10" spans="1:8" ht="16.5" thickBot="1">
      <c r="A10" s="81">
        <v>2015</v>
      </c>
      <c r="B10" s="91">
        <v>4460738</v>
      </c>
      <c r="C10" s="92">
        <v>46942081</v>
      </c>
      <c r="F10" s="87"/>
      <c r="H10" s="87"/>
    </row>
    <row r="12" spans="1:2" ht="15">
      <c r="A12" s="93" t="s">
        <v>91</v>
      </c>
      <c r="B12" s="93" t="s">
        <v>175</v>
      </c>
    </row>
    <row r="13" spans="1:2" ht="15">
      <c r="A13" s="93"/>
      <c r="B13" s="93" t="s">
        <v>176</v>
      </c>
    </row>
    <row r="14" spans="1:2" ht="15">
      <c r="A14" s="93"/>
      <c r="B14" s="93"/>
    </row>
    <row r="15" ht="15">
      <c r="B15" s="125"/>
    </row>
    <row r="16" ht="15">
      <c r="B16" s="125"/>
    </row>
    <row r="21" ht="15">
      <c r="B21" s="9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U189"/>
  <sheetViews>
    <sheetView zoomScale="85" zoomScaleNormal="85" zoomScalePageLayoutView="0" workbookViewId="0" topLeftCell="F16">
      <selection activeCell="R13" sqref="R13:T21"/>
    </sheetView>
  </sheetViews>
  <sheetFormatPr defaultColWidth="9.140625" defaultRowHeight="12.75"/>
  <cols>
    <col min="1" max="1" width="31.140625" style="4" customWidth="1"/>
    <col min="2" max="2" width="17.421875" style="4" customWidth="1"/>
    <col min="3" max="13" width="17.7109375" style="4" customWidth="1"/>
    <col min="14" max="14" width="18.7109375" style="4" customWidth="1"/>
    <col min="15" max="15" width="11.8515625" style="4" customWidth="1"/>
    <col min="16" max="16384" width="9.140625" style="4" customWidth="1"/>
  </cols>
  <sheetData>
    <row r="1" s="3" customFormat="1" ht="12.75">
      <c r="A1" s="3" t="s">
        <v>28</v>
      </c>
    </row>
    <row r="2" spans="1:3" ht="13.5" thickBot="1">
      <c r="A2" s="3" t="s">
        <v>29</v>
      </c>
      <c r="B2" s="3"/>
      <c r="C2" s="69"/>
    </row>
    <row r="3" spans="2:20" ht="30" customHeight="1" thickBot="1">
      <c r="B3" s="5" t="s">
        <v>77</v>
      </c>
      <c r="C3" s="6" t="s">
        <v>78</v>
      </c>
      <c r="D3" s="6" t="s">
        <v>79</v>
      </c>
      <c r="E3" s="6" t="s">
        <v>80</v>
      </c>
      <c r="F3" s="6" t="s">
        <v>81</v>
      </c>
      <c r="G3" s="6" t="s">
        <v>82</v>
      </c>
      <c r="H3" s="6" t="s">
        <v>83</v>
      </c>
      <c r="I3" s="6" t="s">
        <v>84</v>
      </c>
      <c r="J3" s="6" t="s">
        <v>85</v>
      </c>
      <c r="K3" s="6" t="s">
        <v>86</v>
      </c>
      <c r="L3" s="6" t="s">
        <v>87</v>
      </c>
      <c r="M3" s="6" t="s">
        <v>88</v>
      </c>
      <c r="N3" s="7" t="s">
        <v>44</v>
      </c>
      <c r="O3" s="8" t="s">
        <v>27</v>
      </c>
      <c r="R3" s="147" t="s">
        <v>189</v>
      </c>
      <c r="S3" s="147" t="s">
        <v>190</v>
      </c>
      <c r="T3" s="147" t="s">
        <v>191</v>
      </c>
    </row>
    <row r="4" spans="1:20" ht="12.75">
      <c r="A4" s="26" t="s">
        <v>45</v>
      </c>
      <c r="B4" s="28">
        <f>SUM('Scotland 2015'!B55:F55)/'Scotland 2015'!S55*100</f>
        <v>4.784083298359854</v>
      </c>
      <c r="C4" s="28">
        <f>'Scotland 2015'!G55/'Scotland 2015'!$S$55*100</f>
        <v>5.318580303994543</v>
      </c>
      <c r="D4" s="28">
        <f>'Scotland 2015'!H55/'Scotland 2015'!$S$55*100</f>
        <v>10.606436335691646</v>
      </c>
      <c r="E4" s="28">
        <f>'Scotland 2015'!I55/'Scotland 2015'!$S$55*100</f>
        <v>17.845250634779365</v>
      </c>
      <c r="F4" s="28">
        <f>'Scotland 2015'!J55/'Scotland 2015'!$S$55*100</f>
        <v>12.910869186672747</v>
      </c>
      <c r="G4" s="28">
        <f>'Scotland 2015'!K55/'Scotland 2015'!$S$55*100</f>
        <v>18.096662850661982</v>
      </c>
      <c r="H4" s="28">
        <f>'Scotland 2015'!L55/'Scotland 2015'!$S$55*100</f>
        <v>6.2807170069664044</v>
      </c>
      <c r="I4" s="28">
        <f>'Scotland 2015'!M55/'Scotland 2015'!$S$55*100</f>
        <v>7.095827409235506</v>
      </c>
      <c r="J4" s="28">
        <f>'Scotland 2015'!N55/'Scotland 2015'!$S$55*100</f>
        <v>3.492572178158509</v>
      </c>
      <c r="K4" s="28">
        <f>'Scotland 2015'!O55/'Scotland 2015'!$S$55*100</f>
        <v>4.066997534849973</v>
      </c>
      <c r="L4" s="28">
        <f>'Scotland 2015'!P55/'Scotland 2015'!$S$55*100</f>
        <v>1.887623728571354</v>
      </c>
      <c r="M4" s="28">
        <f>'Scotland 2015'!Q55/'Scotland 2015'!$S$55*100</f>
        <v>1.2838838244713178</v>
      </c>
      <c r="N4" s="28">
        <f>'Scotland 2015'!R55/'Scotland 2015'!$S$55*100</f>
        <v>6.330495707586792</v>
      </c>
      <c r="O4" s="28">
        <f>'Scotland 2015'!S55/'Scotland 2015'!$S$55*100</f>
        <v>100</v>
      </c>
      <c r="P4" s="10"/>
      <c r="R4" s="19">
        <f>F4</f>
        <v>12.910869186672747</v>
      </c>
      <c r="S4" s="19">
        <f>E4</f>
        <v>17.845250634779365</v>
      </c>
      <c r="T4" s="19">
        <f>SUM(B4:D4)</f>
        <v>20.709099938046045</v>
      </c>
    </row>
    <row r="5" spans="1:15" ht="13.5" thickBot="1">
      <c r="A5" s="27" t="s">
        <v>46</v>
      </c>
      <c r="B5" s="25">
        <f>B4</f>
        <v>4.784083298359854</v>
      </c>
      <c r="C5" s="12">
        <f>B5+C4</f>
        <v>10.102663602354397</v>
      </c>
      <c r="D5" s="12">
        <f aca="true" t="shared" si="0" ref="D5:N5">C5+D4</f>
        <v>20.709099938046045</v>
      </c>
      <c r="E5" s="12">
        <f t="shared" si="0"/>
        <v>38.55435057282541</v>
      </c>
      <c r="F5" s="12">
        <f t="shared" si="0"/>
        <v>51.46521975949816</v>
      </c>
      <c r="G5" s="12">
        <f t="shared" si="0"/>
        <v>69.56188261016014</v>
      </c>
      <c r="H5" s="12">
        <f t="shared" si="0"/>
        <v>75.84259961712654</v>
      </c>
      <c r="I5" s="12">
        <f t="shared" si="0"/>
        <v>82.93842702636205</v>
      </c>
      <c r="J5" s="12">
        <f t="shared" si="0"/>
        <v>86.43099920452056</v>
      </c>
      <c r="K5" s="12">
        <f t="shared" si="0"/>
        <v>90.49799673937054</v>
      </c>
      <c r="L5" s="12">
        <f t="shared" si="0"/>
        <v>92.38562046794189</v>
      </c>
      <c r="M5" s="12">
        <f t="shared" si="0"/>
        <v>93.66950429241321</v>
      </c>
      <c r="N5" s="12">
        <f t="shared" si="0"/>
        <v>100</v>
      </c>
      <c r="O5" s="24"/>
    </row>
    <row r="6" spans="1:2" ht="12.75">
      <c r="A6" s="14"/>
      <c r="B6" s="14"/>
    </row>
    <row r="7" spans="1:2" ht="12.75">
      <c r="A7" s="15" t="s">
        <v>47</v>
      </c>
      <c r="B7" s="14"/>
    </row>
    <row r="8" spans="1:4" ht="13.5" thickBot="1">
      <c r="A8" s="14"/>
      <c r="B8" s="14"/>
      <c r="D8" s="10"/>
    </row>
    <row r="9" spans="1:14" ht="18" customHeight="1" thickBot="1">
      <c r="A9" s="14"/>
      <c r="B9" s="5" t="s">
        <v>77</v>
      </c>
      <c r="C9" s="29" t="str">
        <f aca="true" t="shared" si="1" ref="C9:N9">C3</f>
        <v>30-
34.9</v>
      </c>
      <c r="D9" s="29" t="str">
        <f t="shared" si="1"/>
        <v>35-
39.9</v>
      </c>
      <c r="E9" s="29" t="str">
        <f t="shared" si="1"/>
        <v>40-
44.9</v>
      </c>
      <c r="F9" s="29" t="str">
        <f t="shared" si="1"/>
        <v>45-
49.9</v>
      </c>
      <c r="G9" s="29" t="str">
        <f t="shared" si="1"/>
        <v>50-
54.9</v>
      </c>
      <c r="H9" s="29" t="str">
        <f t="shared" si="1"/>
        <v>55-
59.9</v>
      </c>
      <c r="I9" s="29" t="str">
        <f t="shared" si="1"/>
        <v>60-
64.9</v>
      </c>
      <c r="J9" s="29" t="str">
        <f t="shared" si="1"/>
        <v>65-
69.9</v>
      </c>
      <c r="K9" s="29" t="str">
        <f t="shared" si="1"/>
        <v>70-
74.9</v>
      </c>
      <c r="L9" s="29" t="str">
        <f t="shared" si="1"/>
        <v>75-
79.9</v>
      </c>
      <c r="M9" s="29" t="str">
        <f t="shared" si="1"/>
        <v>80-
84.9</v>
      </c>
      <c r="N9" s="30" t="str">
        <f t="shared" si="1"/>
        <v>≥85</v>
      </c>
    </row>
    <row r="10" spans="1:14" ht="12.75">
      <c r="A10" s="26" t="str">
        <f aca="true" t="shared" si="2" ref="A10:N10">A4</f>
        <v>% of all alcohol</v>
      </c>
      <c r="B10" s="35">
        <f>B4</f>
        <v>4.784083298359854</v>
      </c>
      <c r="C10" s="36">
        <f t="shared" si="2"/>
        <v>5.318580303994543</v>
      </c>
      <c r="D10" s="36">
        <f t="shared" si="2"/>
        <v>10.606436335691646</v>
      </c>
      <c r="E10" s="36">
        <f t="shared" si="2"/>
        <v>17.845250634779365</v>
      </c>
      <c r="F10" s="36">
        <f t="shared" si="2"/>
        <v>12.910869186672747</v>
      </c>
      <c r="G10" s="36">
        <f t="shared" si="2"/>
        <v>18.096662850661982</v>
      </c>
      <c r="H10" s="36">
        <f t="shared" si="2"/>
        <v>6.2807170069664044</v>
      </c>
      <c r="I10" s="36">
        <f t="shared" si="2"/>
        <v>7.095827409235506</v>
      </c>
      <c r="J10" s="36">
        <f t="shared" si="2"/>
        <v>3.492572178158509</v>
      </c>
      <c r="K10" s="36">
        <f t="shared" si="2"/>
        <v>4.066997534849973</v>
      </c>
      <c r="L10" s="36">
        <f t="shared" si="2"/>
        <v>1.887623728571354</v>
      </c>
      <c r="M10" s="36">
        <f t="shared" si="2"/>
        <v>1.2838838244713178</v>
      </c>
      <c r="N10" s="37">
        <f t="shared" si="2"/>
        <v>6.330495707586792</v>
      </c>
    </row>
    <row r="11" spans="1:14" ht="12.75">
      <c r="A11" s="31" t="s">
        <v>48</v>
      </c>
      <c r="B11" s="38">
        <f aca="true" t="shared" si="3" ref="B11:N11">IF(B10&lt;1,ROUND(B10,1),ROUND(B10,0))</f>
        <v>5</v>
      </c>
      <c r="C11" s="39">
        <f t="shared" si="3"/>
        <v>5</v>
      </c>
      <c r="D11" s="39">
        <f t="shared" si="3"/>
        <v>11</v>
      </c>
      <c r="E11" s="39">
        <f t="shared" si="3"/>
        <v>18</v>
      </c>
      <c r="F11" s="39">
        <f t="shared" si="3"/>
        <v>13</v>
      </c>
      <c r="G11" s="39">
        <f t="shared" si="3"/>
        <v>18</v>
      </c>
      <c r="H11" s="39">
        <f t="shared" si="3"/>
        <v>6</v>
      </c>
      <c r="I11" s="39">
        <f t="shared" si="3"/>
        <v>7</v>
      </c>
      <c r="J11" s="39">
        <f t="shared" si="3"/>
        <v>3</v>
      </c>
      <c r="K11" s="39">
        <f t="shared" si="3"/>
        <v>4</v>
      </c>
      <c r="L11" s="39">
        <f t="shared" si="3"/>
        <v>2</v>
      </c>
      <c r="M11" s="39">
        <f t="shared" si="3"/>
        <v>1</v>
      </c>
      <c r="N11" s="40">
        <f t="shared" si="3"/>
        <v>6</v>
      </c>
    </row>
    <row r="12" spans="1:14" ht="29.25" customHeight="1">
      <c r="A12" s="31" t="s">
        <v>49</v>
      </c>
      <c r="B12" s="38">
        <f aca="true" t="shared" si="4" ref="B12:N12">IF(B5&gt;1,ROUND(B5,0),B5)</f>
        <v>5</v>
      </c>
      <c r="C12" s="39">
        <f t="shared" si="4"/>
        <v>10</v>
      </c>
      <c r="D12" s="39">
        <f t="shared" si="4"/>
        <v>21</v>
      </c>
      <c r="E12" s="39">
        <f t="shared" si="4"/>
        <v>39</v>
      </c>
      <c r="F12" s="39">
        <f t="shared" si="4"/>
        <v>51</v>
      </c>
      <c r="G12" s="39">
        <f t="shared" si="4"/>
        <v>70</v>
      </c>
      <c r="H12" s="39">
        <f t="shared" si="4"/>
        <v>76</v>
      </c>
      <c r="I12" s="39">
        <f t="shared" si="4"/>
        <v>83</v>
      </c>
      <c r="J12" s="39">
        <f t="shared" si="4"/>
        <v>86</v>
      </c>
      <c r="K12" s="39">
        <f t="shared" si="4"/>
        <v>90</v>
      </c>
      <c r="L12" s="39">
        <f t="shared" si="4"/>
        <v>92</v>
      </c>
      <c r="M12" s="39">
        <f t="shared" si="4"/>
        <v>94</v>
      </c>
      <c r="N12" s="40">
        <f t="shared" si="4"/>
        <v>100</v>
      </c>
    </row>
    <row r="13" spans="1:14" ht="13.5" thickBot="1">
      <c r="A13" s="27" t="s">
        <v>50</v>
      </c>
      <c r="B13" s="41">
        <f>B12</f>
        <v>5</v>
      </c>
      <c r="C13" s="42">
        <f aca="true" t="shared" si="5" ref="C13:N13">C12</f>
        <v>10</v>
      </c>
      <c r="D13" s="42">
        <f t="shared" si="5"/>
        <v>21</v>
      </c>
      <c r="E13" s="42">
        <f t="shared" si="5"/>
        <v>39</v>
      </c>
      <c r="F13" s="42">
        <f t="shared" si="5"/>
        <v>51</v>
      </c>
      <c r="G13" s="42">
        <f t="shared" si="5"/>
        <v>70</v>
      </c>
      <c r="H13" s="42">
        <f t="shared" si="5"/>
        <v>76</v>
      </c>
      <c r="I13" s="42">
        <f t="shared" si="5"/>
        <v>83</v>
      </c>
      <c r="J13" s="42">
        <f t="shared" si="5"/>
        <v>86</v>
      </c>
      <c r="K13" s="42">
        <f t="shared" si="5"/>
        <v>90</v>
      </c>
      <c r="L13" s="42">
        <f t="shared" si="5"/>
        <v>92</v>
      </c>
      <c r="M13" s="42">
        <f t="shared" si="5"/>
        <v>94</v>
      </c>
      <c r="N13" s="43">
        <f t="shared" si="5"/>
        <v>100</v>
      </c>
    </row>
    <row r="14" spans="1:2" ht="12.75">
      <c r="A14" s="14"/>
      <c r="B14" s="14"/>
    </row>
    <row r="15" spans="1:2" ht="12.75">
      <c r="A15" s="14" t="s">
        <v>26</v>
      </c>
      <c r="B15" s="17"/>
    </row>
    <row r="16" spans="1:2" ht="13.5" thickBot="1">
      <c r="A16" s="3" t="s">
        <v>29</v>
      </c>
      <c r="B16" s="3"/>
    </row>
    <row r="17" spans="2:20" ht="13.5" thickBot="1">
      <c r="B17" s="5" t="s">
        <v>77</v>
      </c>
      <c r="C17" s="29" t="str">
        <f aca="true" t="shared" si="6" ref="C17:O17">C3</f>
        <v>30-
34.9</v>
      </c>
      <c r="D17" s="29" t="str">
        <f t="shared" si="6"/>
        <v>35-
39.9</v>
      </c>
      <c r="E17" s="29" t="str">
        <f t="shared" si="6"/>
        <v>40-
44.9</v>
      </c>
      <c r="F17" s="29" t="str">
        <f t="shared" si="6"/>
        <v>45-
49.9</v>
      </c>
      <c r="G17" s="29" t="str">
        <f t="shared" si="6"/>
        <v>50-
54.9</v>
      </c>
      <c r="H17" s="29" t="str">
        <f t="shared" si="6"/>
        <v>55-
59.9</v>
      </c>
      <c r="I17" s="29" t="str">
        <f t="shared" si="6"/>
        <v>60-
64.9</v>
      </c>
      <c r="J17" s="29" t="str">
        <f t="shared" si="6"/>
        <v>65-
69.9</v>
      </c>
      <c r="K17" s="29" t="str">
        <f t="shared" si="6"/>
        <v>70-
74.9</v>
      </c>
      <c r="L17" s="29" t="str">
        <f t="shared" si="6"/>
        <v>75-
79.9</v>
      </c>
      <c r="M17" s="29" t="str">
        <f t="shared" si="6"/>
        <v>80-
84.9</v>
      </c>
      <c r="N17" s="29" t="str">
        <f t="shared" si="6"/>
        <v>≥85</v>
      </c>
      <c r="O17" s="30" t="str">
        <f t="shared" si="6"/>
        <v>Total</v>
      </c>
      <c r="R17" s="147"/>
      <c r="S17" s="147"/>
      <c r="T17" s="147"/>
    </row>
    <row r="18" spans="1:20" ht="12.75">
      <c r="A18" s="45" t="s">
        <v>51</v>
      </c>
      <c r="B18" s="44">
        <f>SUM('Scotland 2015'!B4:F4)/'Scotland 2015'!S4*100</f>
        <v>0.550361059319549</v>
      </c>
      <c r="C18" s="44">
        <f>'Scotland 2015'!G4/'Scotland 2015'!$S$4*100</f>
        <v>0.6311619178170007</v>
      </c>
      <c r="D18" s="44">
        <f>'Scotland 2015'!H4/'Scotland 2015'!$S$4*100</f>
        <v>11.445226285824072</v>
      </c>
      <c r="E18" s="44">
        <f>'Scotland 2015'!I4/'Scotland 2015'!$S$4*100</f>
        <v>28.441461040308763</v>
      </c>
      <c r="F18" s="44">
        <f>'Scotland 2015'!J4/'Scotland 2015'!$S$4*100</f>
        <v>20.662681183043436</v>
      </c>
      <c r="G18" s="44">
        <f>'Scotland 2015'!K4/'Scotland 2015'!$S$4*100</f>
        <v>14.507007929908644</v>
      </c>
      <c r="H18" s="44">
        <f>'Scotland 2015'!L4/'Scotland 2015'!$S$4*100</f>
        <v>5.115414530367687</v>
      </c>
      <c r="I18" s="44">
        <f>'Scotland 2015'!M4/'Scotland 2015'!$S$4*100</f>
        <v>4.8207771760588365</v>
      </c>
      <c r="J18" s="44">
        <f>'Scotland 2015'!N4/'Scotland 2015'!$S$4*100</f>
        <v>2.4045350708745645</v>
      </c>
      <c r="K18" s="44">
        <f>'Scotland 2015'!O4/'Scotland 2015'!$S$4*100</f>
        <v>2.5130749981030416</v>
      </c>
      <c r="L18" s="44">
        <f>'Scotland 2015'!P4/'Scotland 2015'!$S$4*100</f>
        <v>1.5354763242422562</v>
      </c>
      <c r="M18" s="44">
        <f>'Scotland 2015'!Q4/'Scotland 2015'!$S$4*100</f>
        <v>0.9477070867467626</v>
      </c>
      <c r="N18" s="44">
        <f>'Scotland 2015'!R4/'Scotland 2015'!$S$4*100</f>
        <v>6.425115397385375</v>
      </c>
      <c r="O18" s="44">
        <f>'Scotland 2015'!S4/'Scotland 2015'!$S$4*100</f>
        <v>100</v>
      </c>
      <c r="P18" s="10"/>
      <c r="R18" s="19"/>
      <c r="S18" s="19"/>
      <c r="T18" s="19"/>
    </row>
    <row r="19" spans="1:15" ht="13.5" thickBot="1">
      <c r="A19" s="46" t="s">
        <v>46</v>
      </c>
      <c r="B19" s="11">
        <f>B18</f>
        <v>0.550361059319549</v>
      </c>
      <c r="C19" s="12">
        <f>B19+C18</f>
        <v>1.1815229771365496</v>
      </c>
      <c r="D19" s="12">
        <f aca="true" t="shared" si="7" ref="D19:N19">C19+D18</f>
        <v>12.626749262960622</v>
      </c>
      <c r="E19" s="12">
        <f t="shared" si="7"/>
        <v>41.06821030326938</v>
      </c>
      <c r="F19" s="12">
        <f t="shared" si="7"/>
        <v>61.730891486312814</v>
      </c>
      <c r="G19" s="12">
        <f t="shared" si="7"/>
        <v>76.23789941622145</v>
      </c>
      <c r="H19" s="12">
        <f t="shared" si="7"/>
        <v>81.35331394658914</v>
      </c>
      <c r="I19" s="12">
        <f t="shared" si="7"/>
        <v>86.17409112264798</v>
      </c>
      <c r="J19" s="12">
        <f t="shared" si="7"/>
        <v>88.57862619352254</v>
      </c>
      <c r="K19" s="12">
        <f t="shared" si="7"/>
        <v>91.09170119162557</v>
      </c>
      <c r="L19" s="12">
        <f t="shared" si="7"/>
        <v>92.62717751586783</v>
      </c>
      <c r="M19" s="12">
        <f t="shared" si="7"/>
        <v>93.57488460261459</v>
      </c>
      <c r="N19" s="12">
        <f t="shared" si="7"/>
        <v>99.99999999999996</v>
      </c>
      <c r="O19" s="24"/>
    </row>
    <row r="20" spans="1:2" ht="12.75">
      <c r="A20" s="14"/>
      <c r="B20" s="14"/>
    </row>
    <row r="21" spans="1:2" ht="12.75">
      <c r="A21" s="15" t="s">
        <v>47</v>
      </c>
      <c r="B21" s="14"/>
    </row>
    <row r="22" spans="1:2" ht="13.5" thickBot="1">
      <c r="A22" s="14"/>
      <c r="B22" s="14"/>
    </row>
    <row r="23" spans="1:14" ht="13.5" thickBot="1">
      <c r="A23" s="14"/>
      <c r="B23" s="5" t="s">
        <v>77</v>
      </c>
      <c r="C23" s="29" t="str">
        <f aca="true" t="shared" si="8" ref="C23:N23">C17</f>
        <v>30-
34.9</v>
      </c>
      <c r="D23" s="29" t="str">
        <f t="shared" si="8"/>
        <v>35-
39.9</v>
      </c>
      <c r="E23" s="29" t="str">
        <f t="shared" si="8"/>
        <v>40-
44.9</v>
      </c>
      <c r="F23" s="29" t="str">
        <f t="shared" si="8"/>
        <v>45-
49.9</v>
      </c>
      <c r="G23" s="29" t="str">
        <f t="shared" si="8"/>
        <v>50-
54.9</v>
      </c>
      <c r="H23" s="29" t="str">
        <f t="shared" si="8"/>
        <v>55-
59.9</v>
      </c>
      <c r="I23" s="29" t="str">
        <f t="shared" si="8"/>
        <v>60-
64.9</v>
      </c>
      <c r="J23" s="29" t="str">
        <f t="shared" si="8"/>
        <v>65-
69.9</v>
      </c>
      <c r="K23" s="29" t="str">
        <f t="shared" si="8"/>
        <v>70-
74.9</v>
      </c>
      <c r="L23" s="29" t="str">
        <f t="shared" si="8"/>
        <v>75-
79.9</v>
      </c>
      <c r="M23" s="29" t="str">
        <f t="shared" si="8"/>
        <v>80-
84.9</v>
      </c>
      <c r="N23" s="30" t="str">
        <f t="shared" si="8"/>
        <v>≥85</v>
      </c>
    </row>
    <row r="24" spans="1:16" ht="12.75">
      <c r="A24" s="16" t="str">
        <f>A18</f>
        <v>% of all spirits</v>
      </c>
      <c r="B24" s="35">
        <f>B18</f>
        <v>0.550361059319549</v>
      </c>
      <c r="C24" s="36">
        <f aca="true" t="shared" si="9" ref="C24:N24">C18</f>
        <v>0.6311619178170007</v>
      </c>
      <c r="D24" s="36">
        <f t="shared" si="9"/>
        <v>11.445226285824072</v>
      </c>
      <c r="E24" s="36">
        <f t="shared" si="9"/>
        <v>28.441461040308763</v>
      </c>
      <c r="F24" s="36">
        <f t="shared" si="9"/>
        <v>20.662681183043436</v>
      </c>
      <c r="G24" s="36">
        <f t="shared" si="9"/>
        <v>14.507007929908644</v>
      </c>
      <c r="H24" s="36">
        <f t="shared" si="9"/>
        <v>5.115414530367687</v>
      </c>
      <c r="I24" s="36">
        <f t="shared" si="9"/>
        <v>4.8207771760588365</v>
      </c>
      <c r="J24" s="36">
        <f t="shared" si="9"/>
        <v>2.4045350708745645</v>
      </c>
      <c r="K24" s="36">
        <f t="shared" si="9"/>
        <v>2.5130749981030416</v>
      </c>
      <c r="L24" s="36">
        <f t="shared" si="9"/>
        <v>1.5354763242422562</v>
      </c>
      <c r="M24" s="36">
        <f t="shared" si="9"/>
        <v>0.9477070867467626</v>
      </c>
      <c r="N24" s="37">
        <f t="shared" si="9"/>
        <v>6.425115397385375</v>
      </c>
      <c r="P24" s="10"/>
    </row>
    <row r="25" spans="1:14" ht="12.75">
      <c r="A25" s="16" t="s">
        <v>48</v>
      </c>
      <c r="B25" s="38">
        <f aca="true" t="shared" si="10" ref="B25:N25">IF(B24&lt;1,ROUND(B24,1),ROUND(B24,0))</f>
        <v>0.6</v>
      </c>
      <c r="C25" s="39">
        <f t="shared" si="10"/>
        <v>0.6</v>
      </c>
      <c r="D25" s="39">
        <f t="shared" si="10"/>
        <v>11</v>
      </c>
      <c r="E25" s="39">
        <f t="shared" si="10"/>
        <v>28</v>
      </c>
      <c r="F25" s="39">
        <f t="shared" si="10"/>
        <v>21</v>
      </c>
      <c r="G25" s="39">
        <f t="shared" si="10"/>
        <v>15</v>
      </c>
      <c r="H25" s="39">
        <f t="shared" si="10"/>
        <v>5</v>
      </c>
      <c r="I25" s="39">
        <f t="shared" si="10"/>
        <v>5</v>
      </c>
      <c r="J25" s="39">
        <f t="shared" si="10"/>
        <v>2</v>
      </c>
      <c r="K25" s="39">
        <f t="shared" si="10"/>
        <v>3</v>
      </c>
      <c r="L25" s="39">
        <f t="shared" si="10"/>
        <v>2</v>
      </c>
      <c r="M25" s="39">
        <f t="shared" si="10"/>
        <v>0.9</v>
      </c>
      <c r="N25" s="40">
        <f t="shared" si="10"/>
        <v>6</v>
      </c>
    </row>
    <row r="26" spans="1:16" ht="25.5">
      <c r="A26" s="16" t="s">
        <v>49</v>
      </c>
      <c r="B26" s="38">
        <f aca="true" t="shared" si="11" ref="B26:N26">IF(B19&gt;1,ROUND(B19,0),B19)</f>
        <v>0.550361059319549</v>
      </c>
      <c r="C26" s="39">
        <f t="shared" si="11"/>
        <v>1</v>
      </c>
      <c r="D26" s="39">
        <f t="shared" si="11"/>
        <v>13</v>
      </c>
      <c r="E26" s="39">
        <f t="shared" si="11"/>
        <v>41</v>
      </c>
      <c r="F26" s="39">
        <f t="shared" si="11"/>
        <v>62</v>
      </c>
      <c r="G26" s="39">
        <f t="shared" si="11"/>
        <v>76</v>
      </c>
      <c r="H26" s="39">
        <f t="shared" si="11"/>
        <v>81</v>
      </c>
      <c r="I26" s="39">
        <f t="shared" si="11"/>
        <v>86</v>
      </c>
      <c r="J26" s="39">
        <f t="shared" si="11"/>
        <v>89</v>
      </c>
      <c r="K26" s="39">
        <f t="shared" si="11"/>
        <v>91</v>
      </c>
      <c r="L26" s="39">
        <f t="shared" si="11"/>
        <v>93</v>
      </c>
      <c r="M26" s="39">
        <f t="shared" si="11"/>
        <v>94</v>
      </c>
      <c r="N26" s="40">
        <f t="shared" si="11"/>
        <v>100</v>
      </c>
      <c r="P26" s="10"/>
    </row>
    <row r="27" spans="1:14" ht="13.5" thickBot="1">
      <c r="A27" s="16" t="s">
        <v>50</v>
      </c>
      <c r="B27" s="41">
        <f aca="true" t="shared" si="12" ref="B27:N27">B26</f>
        <v>0.550361059319549</v>
      </c>
      <c r="C27" s="42">
        <f t="shared" si="12"/>
        <v>1</v>
      </c>
      <c r="D27" s="42">
        <f t="shared" si="12"/>
        <v>13</v>
      </c>
      <c r="E27" s="42">
        <f t="shared" si="12"/>
        <v>41</v>
      </c>
      <c r="F27" s="42">
        <f t="shared" si="12"/>
        <v>62</v>
      </c>
      <c r="G27" s="42">
        <f t="shared" si="12"/>
        <v>76</v>
      </c>
      <c r="H27" s="42">
        <f t="shared" si="12"/>
        <v>81</v>
      </c>
      <c r="I27" s="42">
        <f t="shared" si="12"/>
        <v>86</v>
      </c>
      <c r="J27" s="42">
        <f t="shared" si="12"/>
        <v>89</v>
      </c>
      <c r="K27" s="42">
        <f t="shared" si="12"/>
        <v>91</v>
      </c>
      <c r="L27" s="42">
        <f t="shared" si="12"/>
        <v>93</v>
      </c>
      <c r="M27" s="42">
        <f t="shared" si="12"/>
        <v>94</v>
      </c>
      <c r="N27" s="43">
        <f t="shared" si="12"/>
        <v>100</v>
      </c>
    </row>
    <row r="28" spans="3:15" ht="12.75">
      <c r="C28" s="19"/>
      <c r="D28" s="19"/>
      <c r="E28" s="19"/>
      <c r="F28" s="19"/>
      <c r="G28" s="19"/>
      <c r="H28" s="19"/>
      <c r="I28" s="10"/>
      <c r="J28" s="10"/>
      <c r="K28" s="10"/>
      <c r="L28" s="10"/>
      <c r="M28" s="10"/>
      <c r="N28" s="10"/>
      <c r="O28" s="19"/>
    </row>
    <row r="29" spans="1:2" ht="12.75">
      <c r="A29" s="14" t="s">
        <v>1</v>
      </c>
      <c r="B29" s="17"/>
    </row>
    <row r="30" spans="1:2" ht="13.5" thickBot="1">
      <c r="A30" s="3" t="s">
        <v>29</v>
      </c>
      <c r="B30" s="3"/>
    </row>
    <row r="31" spans="2:20" ht="13.5" thickBot="1">
      <c r="B31" s="5" t="s">
        <v>77</v>
      </c>
      <c r="C31" s="29" t="str">
        <f aca="true" t="shared" si="13" ref="C31:O31">C3</f>
        <v>30-
34.9</v>
      </c>
      <c r="D31" s="29" t="str">
        <f t="shared" si="13"/>
        <v>35-
39.9</v>
      </c>
      <c r="E31" s="29" t="str">
        <f t="shared" si="13"/>
        <v>40-
44.9</v>
      </c>
      <c r="F31" s="29" t="str">
        <f t="shared" si="13"/>
        <v>45-
49.9</v>
      </c>
      <c r="G31" s="29" t="str">
        <f t="shared" si="13"/>
        <v>50-
54.9</v>
      </c>
      <c r="H31" s="29" t="str">
        <f t="shared" si="13"/>
        <v>55-
59.9</v>
      </c>
      <c r="I31" s="29" t="str">
        <f t="shared" si="13"/>
        <v>60-
64.9</v>
      </c>
      <c r="J31" s="29" t="str">
        <f t="shared" si="13"/>
        <v>65-
69.9</v>
      </c>
      <c r="K31" s="29" t="str">
        <f t="shared" si="13"/>
        <v>70-
74.9</v>
      </c>
      <c r="L31" s="29" t="str">
        <f t="shared" si="13"/>
        <v>75-
79.9</v>
      </c>
      <c r="M31" s="29" t="str">
        <f t="shared" si="13"/>
        <v>80-
84.9</v>
      </c>
      <c r="N31" s="29" t="str">
        <f t="shared" si="13"/>
        <v>≥85</v>
      </c>
      <c r="O31" s="30" t="str">
        <f t="shared" si="13"/>
        <v>Total</v>
      </c>
      <c r="R31" s="147"/>
      <c r="S31" s="147"/>
      <c r="T31" s="147"/>
    </row>
    <row r="32" spans="1:20" ht="13.5" thickBot="1">
      <c r="A32" s="9" t="s">
        <v>52</v>
      </c>
      <c r="B32" s="44">
        <f>SUM('Scotland 2015'!B5:F5)/'Scotland 2015'!S5*100</f>
        <v>0.01746262474047955</v>
      </c>
      <c r="C32" s="44">
        <f>'Scotland 2015'!G5/'Scotland 2015'!$S$5*100</f>
        <v>0.23447067392032084</v>
      </c>
      <c r="D32" s="44">
        <f>'Scotland 2015'!H5/'Scotland 2015'!$S$5*100</f>
        <v>6.764130857214888</v>
      </c>
      <c r="E32" s="44">
        <f>'Scotland 2015'!I5/'Scotland 2015'!$S$5*100</f>
        <v>43.138856783210244</v>
      </c>
      <c r="F32" s="44">
        <f>'Scotland 2015'!J5/'Scotland 2015'!$S$5*100</f>
        <v>22.686256930094615</v>
      </c>
      <c r="G32" s="44">
        <f>'Scotland 2015'!K5/'Scotland 2015'!$S$5*100</f>
        <v>15.853101726687049</v>
      </c>
      <c r="H32" s="44">
        <f>'Scotland 2015'!L5/'Scotland 2015'!$S$5*100</f>
        <v>3.9953147937592783</v>
      </c>
      <c r="I32" s="44">
        <f>'Scotland 2015'!M5/'Scotland 2015'!$S$5*100</f>
        <v>3.9445316936438592</v>
      </c>
      <c r="J32" s="44">
        <f>'Scotland 2015'!N5/'Scotland 2015'!$S$5*100</f>
        <v>1.4755575538208994</v>
      </c>
      <c r="K32" s="44">
        <f>'Scotland 2015'!O5/'Scotland 2015'!$S$5*100</f>
        <v>0.7814188674731705</v>
      </c>
      <c r="L32" s="44">
        <f>'Scotland 2015'!P5/'Scotland 2015'!$S$5*100</f>
        <v>0.37364812017467125</v>
      </c>
      <c r="M32" s="44">
        <f>'Scotland 2015'!Q5/'Scotland 2015'!$S$5*100</f>
        <v>0.05960912239440804</v>
      </c>
      <c r="N32" s="44">
        <f>'Scotland 2015'!R5/'Scotland 2015'!$S$5*100</f>
        <v>0.6756402528660911</v>
      </c>
      <c r="O32" s="44">
        <f>'Scotland 2015'!S5/'Scotland 2015'!$S$5*100</f>
        <v>100</v>
      </c>
      <c r="P32" s="10"/>
      <c r="R32" s="19"/>
      <c r="S32" s="19"/>
      <c r="T32" s="19"/>
    </row>
    <row r="33" spans="1:15" ht="13.5" thickBot="1">
      <c r="A33" s="9" t="s">
        <v>46</v>
      </c>
      <c r="B33" s="11">
        <f>B32</f>
        <v>0.01746262474047955</v>
      </c>
      <c r="C33" s="12">
        <f>B33+C32</f>
        <v>0.2519332986608004</v>
      </c>
      <c r="D33" s="12">
        <f aca="true" t="shared" si="14" ref="D33:N33">C33+D32</f>
        <v>7.016064155875688</v>
      </c>
      <c r="E33" s="12">
        <f t="shared" si="14"/>
        <v>50.15492093908593</v>
      </c>
      <c r="F33" s="12">
        <f t="shared" si="14"/>
        <v>72.84117786918054</v>
      </c>
      <c r="G33" s="12">
        <f t="shared" si="14"/>
        <v>88.69427959586758</v>
      </c>
      <c r="H33" s="12">
        <f t="shared" si="14"/>
        <v>92.68959438962686</v>
      </c>
      <c r="I33" s="12">
        <f t="shared" si="14"/>
        <v>96.63412608327071</v>
      </c>
      <c r="J33" s="12">
        <f t="shared" si="14"/>
        <v>98.10968363709162</v>
      </c>
      <c r="K33" s="12">
        <f t="shared" si="14"/>
        <v>98.89110250456478</v>
      </c>
      <c r="L33" s="12">
        <f t="shared" si="14"/>
        <v>99.26475062473945</v>
      </c>
      <c r="M33" s="12">
        <f t="shared" si="14"/>
        <v>99.32435974713385</v>
      </c>
      <c r="N33" s="12">
        <f t="shared" si="14"/>
        <v>99.99999999999994</v>
      </c>
      <c r="O33" s="24"/>
    </row>
    <row r="34" spans="1:2" ht="12.75">
      <c r="A34" s="14"/>
      <c r="B34" s="14"/>
    </row>
    <row r="35" spans="1:2" ht="12.75">
      <c r="A35" s="15" t="s">
        <v>47</v>
      </c>
      <c r="B35" s="14"/>
    </row>
    <row r="36" spans="1:2" ht="13.5" thickBot="1">
      <c r="A36" s="14"/>
      <c r="B36" s="14"/>
    </row>
    <row r="37" spans="1:14" ht="13.5" thickBot="1">
      <c r="A37" s="14"/>
      <c r="B37" s="5" t="s">
        <v>77</v>
      </c>
      <c r="C37" s="29" t="str">
        <f aca="true" t="shared" si="15" ref="C37:N37">C31</f>
        <v>30-
34.9</v>
      </c>
      <c r="D37" s="29" t="str">
        <f t="shared" si="15"/>
        <v>35-
39.9</v>
      </c>
      <c r="E37" s="29" t="str">
        <f t="shared" si="15"/>
        <v>40-
44.9</v>
      </c>
      <c r="F37" s="29" t="str">
        <f t="shared" si="15"/>
        <v>45-
49.9</v>
      </c>
      <c r="G37" s="29" t="str">
        <f t="shared" si="15"/>
        <v>50-
54.9</v>
      </c>
      <c r="H37" s="29" t="str">
        <f t="shared" si="15"/>
        <v>55-
59.9</v>
      </c>
      <c r="I37" s="29" t="str">
        <f t="shared" si="15"/>
        <v>60-
64.9</v>
      </c>
      <c r="J37" s="29" t="str">
        <f t="shared" si="15"/>
        <v>65-
69.9</v>
      </c>
      <c r="K37" s="29" t="str">
        <f t="shared" si="15"/>
        <v>70-
74.9</v>
      </c>
      <c r="L37" s="29" t="str">
        <f t="shared" si="15"/>
        <v>75-
79.9</v>
      </c>
      <c r="M37" s="29" t="str">
        <f t="shared" si="15"/>
        <v>80-
84.9</v>
      </c>
      <c r="N37" s="30" t="str">
        <f t="shared" si="15"/>
        <v>≥85</v>
      </c>
    </row>
    <row r="38" spans="1:16" ht="12.75">
      <c r="A38" s="26" t="str">
        <f aca="true" t="shared" si="16" ref="A38:N38">A32</f>
        <v>% of all vodka</v>
      </c>
      <c r="B38" s="47">
        <f>B32</f>
        <v>0.01746262474047955</v>
      </c>
      <c r="C38" s="47">
        <f t="shared" si="16"/>
        <v>0.23447067392032084</v>
      </c>
      <c r="D38" s="47">
        <f t="shared" si="16"/>
        <v>6.764130857214888</v>
      </c>
      <c r="E38" s="47">
        <f t="shared" si="16"/>
        <v>43.138856783210244</v>
      </c>
      <c r="F38" s="47">
        <f t="shared" si="16"/>
        <v>22.686256930094615</v>
      </c>
      <c r="G38" s="47">
        <f t="shared" si="16"/>
        <v>15.853101726687049</v>
      </c>
      <c r="H38" s="47">
        <f t="shared" si="16"/>
        <v>3.9953147937592783</v>
      </c>
      <c r="I38" s="47">
        <f t="shared" si="16"/>
        <v>3.9445316936438592</v>
      </c>
      <c r="J38" s="47">
        <f t="shared" si="16"/>
        <v>1.4755575538208994</v>
      </c>
      <c r="K38" s="47">
        <f t="shared" si="16"/>
        <v>0.7814188674731705</v>
      </c>
      <c r="L38" s="47">
        <f t="shared" si="16"/>
        <v>0.37364812017467125</v>
      </c>
      <c r="M38" s="47">
        <f t="shared" si="16"/>
        <v>0.05960912239440804</v>
      </c>
      <c r="N38" s="48">
        <f t="shared" si="16"/>
        <v>0.6756402528660911</v>
      </c>
      <c r="P38" s="10"/>
    </row>
    <row r="39" spans="1:14" ht="12.75">
      <c r="A39" s="31" t="s">
        <v>48</v>
      </c>
      <c r="B39" s="39">
        <f aca="true" t="shared" si="17" ref="B39:N39">IF(B38&lt;1,ROUND(B38,1),ROUND(B38,0))</f>
        <v>0</v>
      </c>
      <c r="C39" s="39">
        <f t="shared" si="17"/>
        <v>0.2</v>
      </c>
      <c r="D39" s="39">
        <f t="shared" si="17"/>
        <v>7</v>
      </c>
      <c r="E39" s="39">
        <f t="shared" si="17"/>
        <v>43</v>
      </c>
      <c r="F39" s="39">
        <f t="shared" si="17"/>
        <v>23</v>
      </c>
      <c r="G39" s="39">
        <f t="shared" si="17"/>
        <v>16</v>
      </c>
      <c r="H39" s="39">
        <f t="shared" si="17"/>
        <v>4</v>
      </c>
      <c r="I39" s="39">
        <f t="shared" si="17"/>
        <v>4</v>
      </c>
      <c r="J39" s="39">
        <f t="shared" si="17"/>
        <v>1</v>
      </c>
      <c r="K39" s="39">
        <f t="shared" si="17"/>
        <v>0.8</v>
      </c>
      <c r="L39" s="39">
        <f t="shared" si="17"/>
        <v>0.4</v>
      </c>
      <c r="M39" s="39">
        <f t="shared" si="17"/>
        <v>0.1</v>
      </c>
      <c r="N39" s="40">
        <f t="shared" si="17"/>
        <v>0.7</v>
      </c>
    </row>
    <row r="40" spans="1:16" ht="25.5">
      <c r="A40" s="31" t="s">
        <v>49</v>
      </c>
      <c r="B40" s="39">
        <f>IF(B33&gt;1,ROUND(B33,0),B33)</f>
        <v>0.01746262474047955</v>
      </c>
      <c r="C40" s="39">
        <f aca="true" t="shared" si="18" ref="C40:N40">IF(C33&gt;1,ROUND(C33,0),C33)</f>
        <v>0.2519332986608004</v>
      </c>
      <c r="D40" s="39">
        <f t="shared" si="18"/>
        <v>7</v>
      </c>
      <c r="E40" s="39">
        <f t="shared" si="18"/>
        <v>50</v>
      </c>
      <c r="F40" s="39">
        <f t="shared" si="18"/>
        <v>73</v>
      </c>
      <c r="G40" s="39">
        <f t="shared" si="18"/>
        <v>89</v>
      </c>
      <c r="H40" s="39">
        <f t="shared" si="18"/>
        <v>93</v>
      </c>
      <c r="I40" s="39">
        <f t="shared" si="18"/>
        <v>97</v>
      </c>
      <c r="J40" s="39">
        <f t="shared" si="18"/>
        <v>98</v>
      </c>
      <c r="K40" s="39">
        <f t="shared" si="18"/>
        <v>99</v>
      </c>
      <c r="L40" s="39">
        <f t="shared" si="18"/>
        <v>99</v>
      </c>
      <c r="M40" s="39">
        <f t="shared" si="18"/>
        <v>99</v>
      </c>
      <c r="N40" s="40">
        <f t="shared" si="18"/>
        <v>100</v>
      </c>
      <c r="P40" s="10"/>
    </row>
    <row r="41" spans="1:14" ht="13.5" thickBot="1">
      <c r="A41" s="27" t="s">
        <v>50</v>
      </c>
      <c r="B41" s="42">
        <f aca="true" t="shared" si="19" ref="B41:N41">B40</f>
        <v>0.01746262474047955</v>
      </c>
      <c r="C41" s="42">
        <f t="shared" si="19"/>
        <v>0.2519332986608004</v>
      </c>
      <c r="D41" s="42">
        <f t="shared" si="19"/>
        <v>7</v>
      </c>
      <c r="E41" s="42">
        <f t="shared" si="19"/>
        <v>50</v>
      </c>
      <c r="F41" s="42">
        <f t="shared" si="19"/>
        <v>73</v>
      </c>
      <c r="G41" s="42">
        <f t="shared" si="19"/>
        <v>89</v>
      </c>
      <c r="H41" s="42">
        <f t="shared" si="19"/>
        <v>93</v>
      </c>
      <c r="I41" s="42">
        <f t="shared" si="19"/>
        <v>97</v>
      </c>
      <c r="J41" s="42">
        <f t="shared" si="19"/>
        <v>98</v>
      </c>
      <c r="K41" s="42">
        <f t="shared" si="19"/>
        <v>99</v>
      </c>
      <c r="L41" s="42">
        <f t="shared" si="19"/>
        <v>99</v>
      </c>
      <c r="M41" s="42">
        <f t="shared" si="19"/>
        <v>99</v>
      </c>
      <c r="N41" s="43">
        <f t="shared" si="19"/>
        <v>100</v>
      </c>
    </row>
    <row r="43" spans="1:2" ht="12.75">
      <c r="A43" s="14" t="s">
        <v>53</v>
      </c>
      <c r="B43" s="17"/>
    </row>
    <row r="44" spans="1:2" ht="13.5" thickBot="1">
      <c r="A44" s="3" t="s">
        <v>29</v>
      </c>
      <c r="B44" s="3"/>
    </row>
    <row r="45" spans="2:20" ht="13.5" thickBot="1">
      <c r="B45" s="5" t="s">
        <v>77</v>
      </c>
      <c r="C45" s="49" t="str">
        <f aca="true" t="shared" si="20" ref="C45:O45">C3</f>
        <v>30-
34.9</v>
      </c>
      <c r="D45" s="49" t="str">
        <f t="shared" si="20"/>
        <v>35-
39.9</v>
      </c>
      <c r="E45" s="49" t="str">
        <f t="shared" si="20"/>
        <v>40-
44.9</v>
      </c>
      <c r="F45" s="49" t="str">
        <f t="shared" si="20"/>
        <v>45-
49.9</v>
      </c>
      <c r="G45" s="49" t="str">
        <f t="shared" si="20"/>
        <v>50-
54.9</v>
      </c>
      <c r="H45" s="49" t="str">
        <f t="shared" si="20"/>
        <v>55-
59.9</v>
      </c>
      <c r="I45" s="49" t="str">
        <f t="shared" si="20"/>
        <v>60-
64.9</v>
      </c>
      <c r="J45" s="49" t="str">
        <f t="shared" si="20"/>
        <v>65-
69.9</v>
      </c>
      <c r="K45" s="49" t="str">
        <f t="shared" si="20"/>
        <v>70-
74.9</v>
      </c>
      <c r="L45" s="49" t="str">
        <f t="shared" si="20"/>
        <v>75-
79.9</v>
      </c>
      <c r="M45" s="49" t="str">
        <f t="shared" si="20"/>
        <v>80-
84.9</v>
      </c>
      <c r="N45" s="49" t="str">
        <f t="shared" si="20"/>
        <v>≥85</v>
      </c>
      <c r="O45" s="50" t="str">
        <f t="shared" si="20"/>
        <v>Total</v>
      </c>
      <c r="R45" s="147"/>
      <c r="S45" s="147"/>
      <c r="T45" s="147"/>
    </row>
    <row r="46" spans="1:20" ht="13.5" thickBot="1">
      <c r="A46" s="9" t="s">
        <v>54</v>
      </c>
      <c r="B46" s="32">
        <f>SUM('Scotland 2015'!B6:F6,'Scotland 2015'!B11:F11,'Scotland 2015'!B13:F13)/SUM('Scotland 2015'!S6,'Scotland 2015'!S11,'Scotland 2015'!S13)*100</f>
        <v>0.141466688521492</v>
      </c>
      <c r="C46" s="33">
        <f>SUM('Scotland 2015'!G6,'Scotland 2015'!G11,'Scotland 2015'!G13)/SUM('Scotland 2015'!$S$6,'Scotland 2015'!$S$11,'Scotland 2015'!$S$13)*100</f>
        <v>0.06013529505084237</v>
      </c>
      <c r="D46" s="33">
        <f>SUM('Scotland 2015'!H6,'Scotland 2015'!H11,'Scotland 2015'!H13)/SUM('Scotland 2015'!$S$6,'Scotland 2015'!$S$11,'Scotland 2015'!$S$13)*100</f>
        <v>18.619557669712968</v>
      </c>
      <c r="E46" s="33">
        <f>SUM('Scotland 2015'!I6,'Scotland 2015'!I11,'Scotland 2015'!I13)/SUM('Scotland 2015'!$S$6,'Scotland 2015'!$S$11,'Scotland 2015'!$S$13)*100</f>
        <v>16.235696937813017</v>
      </c>
      <c r="F46" s="33">
        <f>SUM('Scotland 2015'!J6,'Scotland 2015'!J11,'Scotland 2015'!J13)/SUM('Scotland 2015'!$S$6,'Scotland 2015'!$S$11,'Scotland 2015'!$S$13)*100</f>
        <v>23.327182936795747</v>
      </c>
      <c r="G46" s="33">
        <f>SUM('Scotland 2015'!K6,'Scotland 2015'!K11,'Scotland 2015'!K13)/SUM('Scotland 2015'!$S$6,'Scotland 2015'!$S$11,'Scotland 2015'!$S$13)*100</f>
        <v>11.162150365551584</v>
      </c>
      <c r="H46" s="33">
        <f>SUM('Scotland 2015'!L6,'Scotland 2015'!L11,'Scotland 2015'!L13)/SUM('Scotland 2015'!$S$6,'Scotland 2015'!$S$11,'Scotland 2015'!$S$13)*100</f>
        <v>4.390957573341751</v>
      </c>
      <c r="I46" s="33">
        <f>SUM('Scotland 2015'!M6,'Scotland 2015'!M11,'Scotland 2015'!M13)/SUM('Scotland 2015'!$S$6,'Scotland 2015'!$S$11,'Scotland 2015'!$S$13)*100</f>
        <v>4.6322687163449086</v>
      </c>
      <c r="J46" s="33">
        <f>SUM('Scotland 2015'!N6,'Scotland 2015'!N11,'Scotland 2015'!N13)/SUM('Scotland 2015'!$S$6,'Scotland 2015'!$S$11,'Scotland 2015'!$S$13)*100</f>
        <v>2.2542689618550074</v>
      </c>
      <c r="K46" s="33">
        <f>SUM('Scotland 2015'!O6,'Scotland 2015'!O11,'Scotland 2015'!O13)/SUM('Scotland 2015'!$S$6,'Scotland 2015'!$S$11,'Scotland 2015'!$S$13)*100</f>
        <v>3.5292141789160603</v>
      </c>
      <c r="L46" s="33">
        <f>SUM('Scotland 2015'!P6,'Scotland 2015'!P11,'Scotland 2015'!P13)/SUM('Scotland 2015'!$S$6,'Scotland 2015'!$S$11,'Scotland 2015'!$S$13)*100</f>
        <v>2.318162841459467</v>
      </c>
      <c r="M46" s="33">
        <f>SUM('Scotland 2015'!Q6,'Scotland 2015'!Q11,'Scotland 2015'!Q13)/SUM('Scotland 2015'!$S$6,'Scotland 2015'!$S$11,'Scotland 2015'!$S$13)*100</f>
        <v>1.0598838035934577</v>
      </c>
      <c r="N46" s="33">
        <f>SUM('Scotland 2015'!R6,'Scotland 2015'!R11,'Scotland 2015'!R13)/SUM('Scotland 2015'!$S$6,'Scotland 2015'!$S$11,'Scotland 2015'!$S$13)*100</f>
        <v>12.26905403104369</v>
      </c>
      <c r="O46" s="34">
        <f>SUM('Scotland 2015'!S6,'Scotland 2015'!S11,'Scotland 2015'!S13)/SUM('Scotland 2015'!$S$6,'Scotland 2015'!$S$11,'Scotland 2015'!$S$13)*100</f>
        <v>100</v>
      </c>
      <c r="P46" s="10"/>
      <c r="R46" s="19"/>
      <c r="S46" s="19"/>
      <c r="T46" s="19"/>
    </row>
    <row r="47" spans="1:15" ht="13.5" thickBot="1">
      <c r="A47" s="9" t="s">
        <v>46</v>
      </c>
      <c r="B47" s="11">
        <f>B46</f>
        <v>0.141466688521492</v>
      </c>
      <c r="C47" s="12">
        <f>B47+C46</f>
        <v>0.20160198357233436</v>
      </c>
      <c r="D47" s="12">
        <f aca="true" t="shared" si="21" ref="D47:N47">C47+D46</f>
        <v>18.821159653285303</v>
      </c>
      <c r="E47" s="12">
        <f t="shared" si="21"/>
        <v>35.056856591098324</v>
      </c>
      <c r="F47" s="12">
        <f t="shared" si="21"/>
        <v>58.384039527894075</v>
      </c>
      <c r="G47" s="12">
        <f t="shared" si="21"/>
        <v>69.54618989344566</v>
      </c>
      <c r="H47" s="12">
        <f t="shared" si="21"/>
        <v>73.93714746678741</v>
      </c>
      <c r="I47" s="12">
        <f t="shared" si="21"/>
        <v>78.56941618313232</v>
      </c>
      <c r="J47" s="12">
        <f t="shared" si="21"/>
        <v>80.82368514498732</v>
      </c>
      <c r="K47" s="12">
        <f t="shared" si="21"/>
        <v>84.35289932390339</v>
      </c>
      <c r="L47" s="12">
        <f t="shared" si="21"/>
        <v>86.67106216536286</v>
      </c>
      <c r="M47" s="12">
        <f t="shared" si="21"/>
        <v>87.73094596895632</v>
      </c>
      <c r="N47" s="12">
        <f t="shared" si="21"/>
        <v>100.00000000000001</v>
      </c>
      <c r="O47" s="24"/>
    </row>
    <row r="48" spans="1:2" ht="12.75">
      <c r="A48" s="14"/>
      <c r="B48" s="14"/>
    </row>
    <row r="49" spans="1:2" ht="12.75">
      <c r="A49" s="15" t="s">
        <v>47</v>
      </c>
      <c r="B49" s="14"/>
    </row>
    <row r="50" spans="1:2" ht="13.5" thickBot="1">
      <c r="A50" s="14"/>
      <c r="B50" s="14"/>
    </row>
    <row r="51" spans="1:14" ht="13.5" thickBot="1">
      <c r="A51" s="14"/>
      <c r="B51" s="5" t="s">
        <v>77</v>
      </c>
      <c r="C51" s="29" t="str">
        <f aca="true" t="shared" si="22" ref="C51:N51">C3</f>
        <v>30-
34.9</v>
      </c>
      <c r="D51" s="29" t="str">
        <f t="shared" si="22"/>
        <v>35-
39.9</v>
      </c>
      <c r="E51" s="29" t="str">
        <f t="shared" si="22"/>
        <v>40-
44.9</v>
      </c>
      <c r="F51" s="29" t="str">
        <f t="shared" si="22"/>
        <v>45-
49.9</v>
      </c>
      <c r="G51" s="29" t="str">
        <f t="shared" si="22"/>
        <v>50-
54.9</v>
      </c>
      <c r="H51" s="29" t="str">
        <f t="shared" si="22"/>
        <v>55-
59.9</v>
      </c>
      <c r="I51" s="29" t="str">
        <f t="shared" si="22"/>
        <v>60-
64.9</v>
      </c>
      <c r="J51" s="29" t="str">
        <f t="shared" si="22"/>
        <v>65-
69.9</v>
      </c>
      <c r="K51" s="29" t="str">
        <f t="shared" si="22"/>
        <v>70-
74.9</v>
      </c>
      <c r="L51" s="29" t="str">
        <f t="shared" si="22"/>
        <v>75-
79.9</v>
      </c>
      <c r="M51" s="29" t="str">
        <f t="shared" si="22"/>
        <v>80-
84.9</v>
      </c>
      <c r="N51" s="30" t="str">
        <f t="shared" si="22"/>
        <v>≥85</v>
      </c>
    </row>
    <row r="52" spans="1:16" ht="12.75">
      <c r="A52" s="26" t="str">
        <f aca="true" t="shared" si="23" ref="A52:N52">A46</f>
        <v>% of all whisky</v>
      </c>
      <c r="B52" s="51">
        <f>B46</f>
        <v>0.141466688521492</v>
      </c>
      <c r="C52" s="47">
        <f t="shared" si="23"/>
        <v>0.06013529505084237</v>
      </c>
      <c r="D52" s="47">
        <f t="shared" si="23"/>
        <v>18.619557669712968</v>
      </c>
      <c r="E52" s="47">
        <f t="shared" si="23"/>
        <v>16.235696937813017</v>
      </c>
      <c r="F52" s="47">
        <f t="shared" si="23"/>
        <v>23.327182936795747</v>
      </c>
      <c r="G52" s="47">
        <f t="shared" si="23"/>
        <v>11.162150365551584</v>
      </c>
      <c r="H52" s="47">
        <f t="shared" si="23"/>
        <v>4.390957573341751</v>
      </c>
      <c r="I52" s="47">
        <f t="shared" si="23"/>
        <v>4.6322687163449086</v>
      </c>
      <c r="J52" s="47">
        <f t="shared" si="23"/>
        <v>2.2542689618550074</v>
      </c>
      <c r="K52" s="47">
        <f t="shared" si="23"/>
        <v>3.5292141789160603</v>
      </c>
      <c r="L52" s="47">
        <f t="shared" si="23"/>
        <v>2.318162841459467</v>
      </c>
      <c r="M52" s="47">
        <f t="shared" si="23"/>
        <v>1.0598838035934577</v>
      </c>
      <c r="N52" s="48">
        <f t="shared" si="23"/>
        <v>12.26905403104369</v>
      </c>
      <c r="P52" s="10"/>
    </row>
    <row r="53" spans="1:14" ht="12.75">
      <c r="A53" s="31" t="s">
        <v>48</v>
      </c>
      <c r="B53" s="38">
        <f aca="true" t="shared" si="24" ref="B53:N53">IF(B52&lt;1,ROUND(B52,1),ROUND(B52,0))</f>
        <v>0.1</v>
      </c>
      <c r="C53" s="39">
        <f t="shared" si="24"/>
        <v>0.1</v>
      </c>
      <c r="D53" s="39">
        <f t="shared" si="24"/>
        <v>19</v>
      </c>
      <c r="E53" s="39">
        <f t="shared" si="24"/>
        <v>16</v>
      </c>
      <c r="F53" s="39">
        <f t="shared" si="24"/>
        <v>23</v>
      </c>
      <c r="G53" s="39">
        <f t="shared" si="24"/>
        <v>11</v>
      </c>
      <c r="H53" s="39">
        <f t="shared" si="24"/>
        <v>4</v>
      </c>
      <c r="I53" s="39">
        <f t="shared" si="24"/>
        <v>5</v>
      </c>
      <c r="J53" s="39">
        <f t="shared" si="24"/>
        <v>2</v>
      </c>
      <c r="K53" s="39">
        <f t="shared" si="24"/>
        <v>4</v>
      </c>
      <c r="L53" s="39">
        <f t="shared" si="24"/>
        <v>2</v>
      </c>
      <c r="M53" s="39">
        <f t="shared" si="24"/>
        <v>1</v>
      </c>
      <c r="N53" s="40">
        <f t="shared" si="24"/>
        <v>12</v>
      </c>
    </row>
    <row r="54" spans="1:16" ht="25.5">
      <c r="A54" s="31" t="s">
        <v>49</v>
      </c>
      <c r="B54" s="38">
        <f>IF(B47&gt;1,ROUND(B47,0),B47)</f>
        <v>0.141466688521492</v>
      </c>
      <c r="C54" s="39">
        <f aca="true" t="shared" si="25" ref="C54:N54">IF(C47&gt;1,ROUND(C47,0),C47)</f>
        <v>0.20160198357233436</v>
      </c>
      <c r="D54" s="39">
        <f t="shared" si="25"/>
        <v>19</v>
      </c>
      <c r="E54" s="39">
        <f t="shared" si="25"/>
        <v>35</v>
      </c>
      <c r="F54" s="39">
        <f t="shared" si="25"/>
        <v>58</v>
      </c>
      <c r="G54" s="39">
        <f t="shared" si="25"/>
        <v>70</v>
      </c>
      <c r="H54" s="39">
        <f t="shared" si="25"/>
        <v>74</v>
      </c>
      <c r="I54" s="39">
        <f t="shared" si="25"/>
        <v>79</v>
      </c>
      <c r="J54" s="39">
        <f t="shared" si="25"/>
        <v>81</v>
      </c>
      <c r="K54" s="39">
        <f t="shared" si="25"/>
        <v>84</v>
      </c>
      <c r="L54" s="39">
        <f t="shared" si="25"/>
        <v>87</v>
      </c>
      <c r="M54" s="39">
        <f t="shared" si="25"/>
        <v>88</v>
      </c>
      <c r="N54" s="40">
        <f t="shared" si="25"/>
        <v>100</v>
      </c>
      <c r="P54" s="10"/>
    </row>
    <row r="55" spans="1:14" ht="13.5" thickBot="1">
      <c r="A55" s="27" t="s">
        <v>50</v>
      </c>
      <c r="B55" s="41">
        <f aca="true" t="shared" si="26" ref="B55:N55">B54</f>
        <v>0.141466688521492</v>
      </c>
      <c r="C55" s="42">
        <f t="shared" si="26"/>
        <v>0.20160198357233436</v>
      </c>
      <c r="D55" s="42">
        <f t="shared" si="26"/>
        <v>19</v>
      </c>
      <c r="E55" s="42">
        <f t="shared" si="26"/>
        <v>35</v>
      </c>
      <c r="F55" s="42">
        <f t="shared" si="26"/>
        <v>58</v>
      </c>
      <c r="G55" s="42">
        <f t="shared" si="26"/>
        <v>70</v>
      </c>
      <c r="H55" s="42">
        <f t="shared" si="26"/>
        <v>74</v>
      </c>
      <c r="I55" s="42">
        <f t="shared" si="26"/>
        <v>79</v>
      </c>
      <c r="J55" s="42">
        <f t="shared" si="26"/>
        <v>81</v>
      </c>
      <c r="K55" s="42">
        <f t="shared" si="26"/>
        <v>84</v>
      </c>
      <c r="L55" s="42">
        <f t="shared" si="26"/>
        <v>87</v>
      </c>
      <c r="M55" s="42">
        <f t="shared" si="26"/>
        <v>88</v>
      </c>
      <c r="N55" s="43">
        <f t="shared" si="26"/>
        <v>100</v>
      </c>
    </row>
    <row r="57" spans="1:2" ht="12.75">
      <c r="A57" s="14" t="s">
        <v>69</v>
      </c>
      <c r="B57" s="17"/>
    </row>
    <row r="58" spans="1:2" ht="13.5" thickBot="1">
      <c r="A58" s="3" t="s">
        <v>29</v>
      </c>
      <c r="B58" s="3"/>
    </row>
    <row r="59" spans="2:20" ht="13.5" thickBot="1">
      <c r="B59" s="5" t="s">
        <v>77</v>
      </c>
      <c r="C59" s="29" t="str">
        <f aca="true" t="shared" si="27" ref="C59:O59">C45</f>
        <v>30-
34.9</v>
      </c>
      <c r="D59" s="29" t="str">
        <f t="shared" si="27"/>
        <v>35-
39.9</v>
      </c>
      <c r="E59" s="29" t="str">
        <f t="shared" si="27"/>
        <v>40-
44.9</v>
      </c>
      <c r="F59" s="29" t="str">
        <f t="shared" si="27"/>
        <v>45-
49.9</v>
      </c>
      <c r="G59" s="29" t="str">
        <f t="shared" si="27"/>
        <v>50-
54.9</v>
      </c>
      <c r="H59" s="29" t="str">
        <f t="shared" si="27"/>
        <v>55-
59.9</v>
      </c>
      <c r="I59" s="29" t="str">
        <f t="shared" si="27"/>
        <v>60-
64.9</v>
      </c>
      <c r="J59" s="29" t="str">
        <f t="shared" si="27"/>
        <v>65-
69.9</v>
      </c>
      <c r="K59" s="29" t="str">
        <f t="shared" si="27"/>
        <v>70-
74.9</v>
      </c>
      <c r="L59" s="29" t="str">
        <f t="shared" si="27"/>
        <v>75-
79.9</v>
      </c>
      <c r="M59" s="29" t="str">
        <f t="shared" si="27"/>
        <v>80-
84.9</v>
      </c>
      <c r="N59" s="29" t="str">
        <f t="shared" si="27"/>
        <v>≥85</v>
      </c>
      <c r="O59" s="30" t="str">
        <f t="shared" si="27"/>
        <v>Total</v>
      </c>
      <c r="R59" s="147"/>
      <c r="S59" s="147"/>
      <c r="T59" s="147"/>
    </row>
    <row r="60" spans="1:20" ht="13.5" thickBot="1">
      <c r="A60" s="9" t="s">
        <v>55</v>
      </c>
      <c r="B60" s="18">
        <f>SUM('Scotland 2015'!B22:F26)/SUM('Scotland 2015'!S22:S26)*100</f>
        <v>1.8203538242910662</v>
      </c>
      <c r="C60" s="18">
        <f>SUM('Scotland 2015'!G22:G26)/SUM('Scotland 2015'!$S$22:$S$26)*100</f>
        <v>1.2713110899010087</v>
      </c>
      <c r="D60" s="18">
        <f>SUM('Scotland 2015'!H22:H26)/SUM('Scotland 2015'!$S$22:$S$26)*100</f>
        <v>4.791650961750865</v>
      </c>
      <c r="E60" s="18">
        <f>SUM('Scotland 2015'!I22:I26)/SUM('Scotland 2015'!$S$22:$S$26)*100</f>
        <v>13.332296962542085</v>
      </c>
      <c r="F60" s="18">
        <f>SUM('Scotland 2015'!J22:J26)/SUM('Scotland 2015'!$S$22:$S$26)*100</f>
        <v>7.796648303429844</v>
      </c>
      <c r="G60" s="18">
        <f>SUM('Scotland 2015'!K22:K26)/SUM('Scotland 2015'!$S$22:$S$26)*100</f>
        <v>27.98904320037911</v>
      </c>
      <c r="H60" s="18">
        <f>SUM('Scotland 2015'!L22:L26)/SUM('Scotland 2015'!$S$22:$S$26)*100</f>
        <v>7.313985998429784</v>
      </c>
      <c r="I60" s="18">
        <f>SUM('Scotland 2015'!M22:M26)/SUM('Scotland 2015'!$S$22:$S$26)*100</f>
        <v>11.756054941937606</v>
      </c>
      <c r="J60" s="18">
        <f>SUM('Scotland 2015'!N22:N26)/SUM('Scotland 2015'!$S$22:$S$26)*100</f>
        <v>4.695641602999475</v>
      </c>
      <c r="K60" s="18">
        <f>SUM('Scotland 2015'!O22:O26)/SUM('Scotland 2015'!$S$22:$S$26)*100</f>
        <v>7.361194921321049</v>
      </c>
      <c r="L60" s="18">
        <f>SUM('Scotland 2015'!P22:P26)/SUM('Scotland 2015'!$S$22:$S$26)*100</f>
        <v>1.9290534868441962</v>
      </c>
      <c r="M60" s="18">
        <f>SUM('Scotland 2015'!Q22:Q26)/SUM('Scotland 2015'!$S$22:$S$26)*100</f>
        <v>1.567122095634906</v>
      </c>
      <c r="N60" s="18">
        <f>SUM('Scotland 2015'!R22:R26)/SUM('Scotland 2015'!$S$22:$S$26)*100</f>
        <v>8.37564261053902</v>
      </c>
      <c r="O60" s="18">
        <f>SUM('Scotland 2015'!S22:S26)/SUM('Scotland 2015'!$S$22:$S$26)*100</f>
        <v>100</v>
      </c>
      <c r="P60" s="10"/>
      <c r="R60" s="19"/>
      <c r="S60" s="19"/>
      <c r="T60" s="19"/>
    </row>
    <row r="61" spans="1:15" ht="13.5" thickBot="1">
      <c r="A61" s="9" t="s">
        <v>46</v>
      </c>
      <c r="B61" s="11">
        <f>B60</f>
        <v>1.8203538242910662</v>
      </c>
      <c r="C61" s="12">
        <f>B61+C60</f>
        <v>3.0916649141920747</v>
      </c>
      <c r="D61" s="12">
        <f aca="true" t="shared" si="28" ref="D61:N61">C61+D60</f>
        <v>7.88331587594294</v>
      </c>
      <c r="E61" s="12">
        <f t="shared" si="28"/>
        <v>21.215612838485026</v>
      </c>
      <c r="F61" s="12">
        <f t="shared" si="28"/>
        <v>29.01226114191487</v>
      </c>
      <c r="G61" s="12">
        <f t="shared" si="28"/>
        <v>57.00130434229398</v>
      </c>
      <c r="H61" s="12">
        <f t="shared" si="28"/>
        <v>64.31529034072376</v>
      </c>
      <c r="I61" s="12">
        <f t="shared" si="28"/>
        <v>76.07134528266137</v>
      </c>
      <c r="J61" s="12">
        <f t="shared" si="28"/>
        <v>80.76698688566084</v>
      </c>
      <c r="K61" s="12">
        <f t="shared" si="28"/>
        <v>88.12818180698189</v>
      </c>
      <c r="L61" s="12">
        <f t="shared" si="28"/>
        <v>90.05723529382608</v>
      </c>
      <c r="M61" s="12">
        <f t="shared" si="28"/>
        <v>91.62435738946098</v>
      </c>
      <c r="N61" s="12">
        <f t="shared" si="28"/>
        <v>100</v>
      </c>
      <c r="O61" s="13"/>
    </row>
    <row r="62" spans="1:2" ht="12.75">
      <c r="A62" s="14"/>
      <c r="B62" s="14"/>
    </row>
    <row r="63" spans="1:2" ht="12.75">
      <c r="A63" s="15" t="s">
        <v>47</v>
      </c>
      <c r="B63" s="14"/>
    </row>
    <row r="64" spans="1:2" ht="13.5" thickBot="1">
      <c r="A64" s="14"/>
      <c r="B64" s="14"/>
    </row>
    <row r="65" spans="1:14" ht="13.5" thickBot="1">
      <c r="A65" s="14"/>
      <c r="B65" s="5" t="s">
        <v>77</v>
      </c>
      <c r="C65" s="29" t="str">
        <f aca="true" t="shared" si="29" ref="C65:N65">C17</f>
        <v>30-
34.9</v>
      </c>
      <c r="D65" s="29" t="str">
        <f t="shared" si="29"/>
        <v>35-
39.9</v>
      </c>
      <c r="E65" s="29" t="str">
        <f t="shared" si="29"/>
        <v>40-
44.9</v>
      </c>
      <c r="F65" s="29" t="str">
        <f t="shared" si="29"/>
        <v>45-
49.9</v>
      </c>
      <c r="G65" s="29" t="str">
        <f t="shared" si="29"/>
        <v>50-
54.9</v>
      </c>
      <c r="H65" s="29" t="str">
        <f t="shared" si="29"/>
        <v>55-
59.9</v>
      </c>
      <c r="I65" s="29" t="str">
        <f t="shared" si="29"/>
        <v>60-
64.9</v>
      </c>
      <c r="J65" s="29" t="str">
        <f t="shared" si="29"/>
        <v>65-
69.9</v>
      </c>
      <c r="K65" s="29" t="str">
        <f t="shared" si="29"/>
        <v>70-
74.9</v>
      </c>
      <c r="L65" s="29" t="str">
        <f t="shared" si="29"/>
        <v>75-
79.9</v>
      </c>
      <c r="M65" s="29" t="str">
        <f t="shared" si="29"/>
        <v>80-
84.9</v>
      </c>
      <c r="N65" s="30" t="str">
        <f t="shared" si="29"/>
        <v>≥85</v>
      </c>
    </row>
    <row r="66" spans="1:16" ht="12.75">
      <c r="A66" s="26" t="str">
        <f aca="true" t="shared" si="30" ref="A66:N66">A60</f>
        <v>% of all light wine</v>
      </c>
      <c r="B66" s="52">
        <f t="shared" si="30"/>
        <v>1.8203538242910662</v>
      </c>
      <c r="C66" s="47">
        <f t="shared" si="30"/>
        <v>1.2713110899010087</v>
      </c>
      <c r="D66" s="47">
        <f t="shared" si="30"/>
        <v>4.791650961750865</v>
      </c>
      <c r="E66" s="47">
        <f t="shared" si="30"/>
        <v>13.332296962542085</v>
      </c>
      <c r="F66" s="47">
        <f t="shared" si="30"/>
        <v>7.796648303429844</v>
      </c>
      <c r="G66" s="47">
        <f t="shared" si="30"/>
        <v>27.98904320037911</v>
      </c>
      <c r="H66" s="47">
        <f t="shared" si="30"/>
        <v>7.313985998429784</v>
      </c>
      <c r="I66" s="47">
        <f t="shared" si="30"/>
        <v>11.756054941937606</v>
      </c>
      <c r="J66" s="47">
        <f t="shared" si="30"/>
        <v>4.695641602999475</v>
      </c>
      <c r="K66" s="47">
        <f t="shared" si="30"/>
        <v>7.361194921321049</v>
      </c>
      <c r="L66" s="47">
        <f t="shared" si="30"/>
        <v>1.9290534868441962</v>
      </c>
      <c r="M66" s="47">
        <f t="shared" si="30"/>
        <v>1.567122095634906</v>
      </c>
      <c r="N66" s="48">
        <f t="shared" si="30"/>
        <v>8.37564261053902</v>
      </c>
      <c r="P66" s="10"/>
    </row>
    <row r="67" spans="1:14" ht="12.75">
      <c r="A67" s="31" t="s">
        <v>48</v>
      </c>
      <c r="B67" s="53">
        <f aca="true" t="shared" si="31" ref="B67:N67">IF(B66&lt;1,ROUND(B66,1),ROUND(B66,0))</f>
        <v>2</v>
      </c>
      <c r="C67" s="39">
        <f t="shared" si="31"/>
        <v>1</v>
      </c>
      <c r="D67" s="39">
        <f t="shared" si="31"/>
        <v>5</v>
      </c>
      <c r="E67" s="39">
        <f t="shared" si="31"/>
        <v>13</v>
      </c>
      <c r="F67" s="39">
        <f t="shared" si="31"/>
        <v>8</v>
      </c>
      <c r="G67" s="39">
        <f t="shared" si="31"/>
        <v>28</v>
      </c>
      <c r="H67" s="39">
        <f t="shared" si="31"/>
        <v>7</v>
      </c>
      <c r="I67" s="39">
        <f t="shared" si="31"/>
        <v>12</v>
      </c>
      <c r="J67" s="39">
        <f t="shared" si="31"/>
        <v>5</v>
      </c>
      <c r="K67" s="39">
        <f t="shared" si="31"/>
        <v>7</v>
      </c>
      <c r="L67" s="39">
        <f t="shared" si="31"/>
        <v>2</v>
      </c>
      <c r="M67" s="39">
        <f t="shared" si="31"/>
        <v>2</v>
      </c>
      <c r="N67" s="40">
        <f t="shared" si="31"/>
        <v>8</v>
      </c>
    </row>
    <row r="68" spans="1:16" ht="25.5">
      <c r="A68" s="31" t="s">
        <v>49</v>
      </c>
      <c r="B68" s="53">
        <f aca="true" t="shared" si="32" ref="B68:N68">IF(B61&gt;1,ROUND(B61,0),B61)</f>
        <v>2</v>
      </c>
      <c r="C68" s="39">
        <f t="shared" si="32"/>
        <v>3</v>
      </c>
      <c r="D68" s="39">
        <f t="shared" si="32"/>
        <v>8</v>
      </c>
      <c r="E68" s="39">
        <f t="shared" si="32"/>
        <v>21</v>
      </c>
      <c r="F68" s="39">
        <f t="shared" si="32"/>
        <v>29</v>
      </c>
      <c r="G68" s="39">
        <f t="shared" si="32"/>
        <v>57</v>
      </c>
      <c r="H68" s="39">
        <f t="shared" si="32"/>
        <v>64</v>
      </c>
      <c r="I68" s="39">
        <f t="shared" si="32"/>
        <v>76</v>
      </c>
      <c r="J68" s="39">
        <f t="shared" si="32"/>
        <v>81</v>
      </c>
      <c r="K68" s="39">
        <f t="shared" si="32"/>
        <v>88</v>
      </c>
      <c r="L68" s="39">
        <f t="shared" si="32"/>
        <v>90</v>
      </c>
      <c r="M68" s="39">
        <f t="shared" si="32"/>
        <v>92</v>
      </c>
      <c r="N68" s="40">
        <f t="shared" si="32"/>
        <v>100</v>
      </c>
      <c r="P68" s="10"/>
    </row>
    <row r="69" spans="1:14" ht="13.5" thickBot="1">
      <c r="A69" s="27" t="s">
        <v>50</v>
      </c>
      <c r="B69" s="54">
        <f aca="true" t="shared" si="33" ref="B69:N69">B68</f>
        <v>2</v>
      </c>
      <c r="C69" s="42">
        <f t="shared" si="33"/>
        <v>3</v>
      </c>
      <c r="D69" s="42">
        <f t="shared" si="33"/>
        <v>8</v>
      </c>
      <c r="E69" s="42">
        <f t="shared" si="33"/>
        <v>21</v>
      </c>
      <c r="F69" s="42">
        <f t="shared" si="33"/>
        <v>29</v>
      </c>
      <c r="G69" s="42">
        <f t="shared" si="33"/>
        <v>57</v>
      </c>
      <c r="H69" s="42">
        <f t="shared" si="33"/>
        <v>64</v>
      </c>
      <c r="I69" s="42">
        <f t="shared" si="33"/>
        <v>76</v>
      </c>
      <c r="J69" s="42">
        <f t="shared" si="33"/>
        <v>81</v>
      </c>
      <c r="K69" s="42">
        <f t="shared" si="33"/>
        <v>88</v>
      </c>
      <c r="L69" s="42">
        <f t="shared" si="33"/>
        <v>90</v>
      </c>
      <c r="M69" s="42">
        <f t="shared" si="33"/>
        <v>92</v>
      </c>
      <c r="N69" s="43">
        <f t="shared" si="33"/>
        <v>100</v>
      </c>
    </row>
    <row r="71" spans="1:2" ht="12.75">
      <c r="A71" s="14" t="s">
        <v>56</v>
      </c>
      <c r="B71" s="17"/>
    </row>
    <row r="72" spans="1:2" ht="13.5" thickBot="1">
      <c r="A72" s="3" t="s">
        <v>29</v>
      </c>
      <c r="B72" s="3"/>
    </row>
    <row r="73" spans="2:20" ht="13.5" thickBot="1">
      <c r="B73" s="5" t="str">
        <f>B59</f>
        <v>&lt;30</v>
      </c>
      <c r="C73" s="29" t="str">
        <f aca="true" t="shared" si="34" ref="C73:O73">C59</f>
        <v>30-
34.9</v>
      </c>
      <c r="D73" s="29" t="str">
        <f t="shared" si="34"/>
        <v>35-
39.9</v>
      </c>
      <c r="E73" s="29" t="str">
        <f t="shared" si="34"/>
        <v>40-
44.9</v>
      </c>
      <c r="F73" s="29" t="str">
        <f t="shared" si="34"/>
        <v>45-
49.9</v>
      </c>
      <c r="G73" s="29" t="str">
        <f t="shared" si="34"/>
        <v>50-
54.9</v>
      </c>
      <c r="H73" s="29" t="str">
        <f t="shared" si="34"/>
        <v>55-
59.9</v>
      </c>
      <c r="I73" s="29" t="str">
        <f t="shared" si="34"/>
        <v>60-
64.9</v>
      </c>
      <c r="J73" s="29" t="str">
        <f t="shared" si="34"/>
        <v>65-
69.9</v>
      </c>
      <c r="K73" s="29" t="str">
        <f t="shared" si="34"/>
        <v>70-
74.9</v>
      </c>
      <c r="L73" s="29" t="str">
        <f t="shared" si="34"/>
        <v>75-
79.9</v>
      </c>
      <c r="M73" s="29" t="str">
        <f t="shared" si="34"/>
        <v>80-
84.9</v>
      </c>
      <c r="N73" s="29" t="str">
        <f t="shared" si="34"/>
        <v>≥85</v>
      </c>
      <c r="O73" s="30" t="str">
        <f t="shared" si="34"/>
        <v>Total</v>
      </c>
      <c r="R73" s="147"/>
      <c r="S73" s="147"/>
      <c r="T73" s="147"/>
    </row>
    <row r="74" spans="1:20" ht="13.5" thickBot="1">
      <c r="A74" s="9" t="s">
        <v>57</v>
      </c>
      <c r="B74" s="44">
        <f>SUM('Scotland 2015'!B28:F28)/'Scotland 2015'!S28*100</f>
        <v>4.323336461715601</v>
      </c>
      <c r="C74" s="44">
        <f>'Scotland 2015'!G28/'Scotland 2015'!$S$28*100</f>
        <v>15.312772109858674</v>
      </c>
      <c r="D74" s="44">
        <f>'Scotland 2015'!H28/'Scotland 2015'!$S$28*100</f>
        <v>18.104623698928712</v>
      </c>
      <c r="E74" s="44">
        <f>'Scotland 2015'!I28/'Scotland 2015'!$S$28*100</f>
        <v>13.643112139994631</v>
      </c>
      <c r="F74" s="44">
        <f>'Scotland 2015'!J28/'Scotland 2015'!$S$28*100</f>
        <v>12.64008957116513</v>
      </c>
      <c r="G74" s="44">
        <f>'Scotland 2015'!K28/'Scotland 2015'!$S$28*100</f>
        <v>14.084650615252459</v>
      </c>
      <c r="H74" s="44">
        <f>'Scotland 2015'!L28/'Scotland 2015'!$S$28*100</f>
        <v>7.006358471538024</v>
      </c>
      <c r="I74" s="44">
        <f>'Scotland 2015'!M28/'Scotland 2015'!$S$28*100</f>
        <v>5.11778692143489</v>
      </c>
      <c r="J74" s="44">
        <f>'Scotland 2015'!N28/'Scotland 2015'!$S$28*100</f>
        <v>3.36546863942945</v>
      </c>
      <c r="K74" s="44">
        <f>'Scotland 2015'!O28/'Scotland 2015'!$S$28*100</f>
        <v>1.6909785526763734</v>
      </c>
      <c r="L74" s="44">
        <f>'Scotland 2015'!P28/'Scotland 2015'!$S$28*100</f>
        <v>1.6691513033277865</v>
      </c>
      <c r="M74" s="44">
        <f>'Scotland 2015'!Q28/'Scotland 2015'!$S$28*100</f>
        <v>1.0626045326865232</v>
      </c>
      <c r="N74" s="44">
        <f>'Scotland 2015'!R28/'Scotland 2015'!$S$28*100</f>
        <v>1.9790669819917381</v>
      </c>
      <c r="O74" s="44">
        <f>'Scotland 2015'!S28/'Scotland 2015'!$S$28*100</f>
        <v>100</v>
      </c>
      <c r="P74" s="10"/>
      <c r="R74" s="19"/>
      <c r="S74" s="19"/>
      <c r="T74" s="19"/>
    </row>
    <row r="75" spans="1:15" ht="13.5" thickBot="1">
      <c r="A75" s="9" t="s">
        <v>46</v>
      </c>
      <c r="B75" s="11">
        <f>B74</f>
        <v>4.323336461715601</v>
      </c>
      <c r="C75" s="12">
        <f>B75+C74</f>
        <v>19.636108571574276</v>
      </c>
      <c r="D75" s="12">
        <f aca="true" t="shared" si="35" ref="D75:N75">C75+D74</f>
        <v>37.74073227050299</v>
      </c>
      <c r="E75" s="12">
        <f t="shared" si="35"/>
        <v>51.383844410497616</v>
      </c>
      <c r="F75" s="12">
        <f t="shared" si="35"/>
        <v>64.02393398166275</v>
      </c>
      <c r="G75" s="12">
        <f t="shared" si="35"/>
        <v>78.10858459691521</v>
      </c>
      <c r="H75" s="12">
        <f t="shared" si="35"/>
        <v>85.11494306845323</v>
      </c>
      <c r="I75" s="12">
        <f t="shared" si="35"/>
        <v>90.23272998988811</v>
      </c>
      <c r="J75" s="12">
        <f t="shared" si="35"/>
        <v>93.59819862931757</v>
      </c>
      <c r="K75" s="12">
        <f t="shared" si="35"/>
        <v>95.28917718199394</v>
      </c>
      <c r="L75" s="12">
        <f t="shared" si="35"/>
        <v>96.95832848532172</v>
      </c>
      <c r="M75" s="12">
        <f t="shared" si="35"/>
        <v>98.02093301800824</v>
      </c>
      <c r="N75" s="12">
        <f t="shared" si="35"/>
        <v>99.99999999999997</v>
      </c>
      <c r="O75" s="24"/>
    </row>
    <row r="76" spans="1:2" ht="12.75">
      <c r="A76" s="14"/>
      <c r="B76" s="14"/>
    </row>
    <row r="77" spans="1:2" ht="12.75">
      <c r="A77" s="15" t="s">
        <v>47</v>
      </c>
      <c r="B77" s="14"/>
    </row>
    <row r="78" spans="1:2" ht="13.5" thickBot="1">
      <c r="A78" s="14"/>
      <c r="B78" s="14"/>
    </row>
    <row r="79" spans="1:14" ht="13.5" thickBot="1">
      <c r="A79" s="14"/>
      <c r="B79" s="20" t="str">
        <f>B31</f>
        <v>&lt;30</v>
      </c>
      <c r="C79" s="49" t="str">
        <f aca="true" t="shared" si="36" ref="C79:N79">C31</f>
        <v>30-
34.9</v>
      </c>
      <c r="D79" s="49" t="str">
        <f t="shared" si="36"/>
        <v>35-
39.9</v>
      </c>
      <c r="E79" s="49" t="str">
        <f t="shared" si="36"/>
        <v>40-
44.9</v>
      </c>
      <c r="F79" s="49" t="str">
        <f t="shared" si="36"/>
        <v>45-
49.9</v>
      </c>
      <c r="G79" s="49" t="str">
        <f t="shared" si="36"/>
        <v>50-
54.9</v>
      </c>
      <c r="H79" s="49" t="str">
        <f t="shared" si="36"/>
        <v>55-
59.9</v>
      </c>
      <c r="I79" s="49" t="str">
        <f t="shared" si="36"/>
        <v>60-
64.9</v>
      </c>
      <c r="J79" s="49" t="str">
        <f t="shared" si="36"/>
        <v>65-
69.9</v>
      </c>
      <c r="K79" s="49" t="str">
        <f t="shared" si="36"/>
        <v>70-
74.9</v>
      </c>
      <c r="L79" s="49" t="str">
        <f t="shared" si="36"/>
        <v>75-
79.9</v>
      </c>
      <c r="M79" s="49" t="str">
        <f t="shared" si="36"/>
        <v>80-
84.9</v>
      </c>
      <c r="N79" s="50" t="str">
        <f t="shared" si="36"/>
        <v>≥85</v>
      </c>
    </row>
    <row r="80" spans="1:16" ht="12.75">
      <c r="A80" s="45" t="str">
        <f aca="true" t="shared" si="37" ref="A80:N80">A74</f>
        <v>% of all beer</v>
      </c>
      <c r="B80" s="35">
        <f t="shared" si="37"/>
        <v>4.323336461715601</v>
      </c>
      <c r="C80" s="36">
        <f t="shared" si="37"/>
        <v>15.312772109858674</v>
      </c>
      <c r="D80" s="36">
        <f t="shared" si="37"/>
        <v>18.104623698928712</v>
      </c>
      <c r="E80" s="36">
        <f t="shared" si="37"/>
        <v>13.643112139994631</v>
      </c>
      <c r="F80" s="36">
        <f t="shared" si="37"/>
        <v>12.64008957116513</v>
      </c>
      <c r="G80" s="36">
        <f t="shared" si="37"/>
        <v>14.084650615252459</v>
      </c>
      <c r="H80" s="36">
        <f t="shared" si="37"/>
        <v>7.006358471538024</v>
      </c>
      <c r="I80" s="36">
        <f t="shared" si="37"/>
        <v>5.11778692143489</v>
      </c>
      <c r="J80" s="36">
        <f t="shared" si="37"/>
        <v>3.36546863942945</v>
      </c>
      <c r="K80" s="36">
        <f t="shared" si="37"/>
        <v>1.6909785526763734</v>
      </c>
      <c r="L80" s="36">
        <f t="shared" si="37"/>
        <v>1.6691513033277865</v>
      </c>
      <c r="M80" s="36">
        <f t="shared" si="37"/>
        <v>1.0626045326865232</v>
      </c>
      <c r="N80" s="37">
        <f t="shared" si="37"/>
        <v>1.9790669819917381</v>
      </c>
      <c r="P80" s="10"/>
    </row>
    <row r="81" spans="1:14" ht="12.75">
      <c r="A81" s="55" t="s">
        <v>48</v>
      </c>
      <c r="B81" s="38">
        <f aca="true" t="shared" si="38" ref="B81:N81">IF(B80&lt;1,ROUND(B80,1),ROUND(B80,0))</f>
        <v>4</v>
      </c>
      <c r="C81" s="39">
        <f t="shared" si="38"/>
        <v>15</v>
      </c>
      <c r="D81" s="39">
        <f t="shared" si="38"/>
        <v>18</v>
      </c>
      <c r="E81" s="39">
        <f t="shared" si="38"/>
        <v>14</v>
      </c>
      <c r="F81" s="39">
        <f t="shared" si="38"/>
        <v>13</v>
      </c>
      <c r="G81" s="39">
        <f t="shared" si="38"/>
        <v>14</v>
      </c>
      <c r="H81" s="39">
        <f t="shared" si="38"/>
        <v>7</v>
      </c>
      <c r="I81" s="39">
        <f t="shared" si="38"/>
        <v>5</v>
      </c>
      <c r="J81" s="39">
        <f t="shared" si="38"/>
        <v>3</v>
      </c>
      <c r="K81" s="39">
        <f t="shared" si="38"/>
        <v>2</v>
      </c>
      <c r="L81" s="39">
        <f t="shared" si="38"/>
        <v>2</v>
      </c>
      <c r="M81" s="39">
        <f t="shared" si="38"/>
        <v>1</v>
      </c>
      <c r="N81" s="40">
        <f t="shared" si="38"/>
        <v>2</v>
      </c>
    </row>
    <row r="82" spans="1:16" ht="25.5">
      <c r="A82" s="55" t="s">
        <v>49</v>
      </c>
      <c r="B82" s="38">
        <f aca="true" t="shared" si="39" ref="B82:N82">IF(B75&gt;1,ROUND(B75,0),B75)</f>
        <v>4</v>
      </c>
      <c r="C82" s="39">
        <f t="shared" si="39"/>
        <v>20</v>
      </c>
      <c r="D82" s="39">
        <f t="shared" si="39"/>
        <v>38</v>
      </c>
      <c r="E82" s="39">
        <f t="shared" si="39"/>
        <v>51</v>
      </c>
      <c r="F82" s="39">
        <f t="shared" si="39"/>
        <v>64</v>
      </c>
      <c r="G82" s="39">
        <f t="shared" si="39"/>
        <v>78</v>
      </c>
      <c r="H82" s="39">
        <f t="shared" si="39"/>
        <v>85</v>
      </c>
      <c r="I82" s="39">
        <f t="shared" si="39"/>
        <v>90</v>
      </c>
      <c r="J82" s="39">
        <f t="shared" si="39"/>
        <v>94</v>
      </c>
      <c r="K82" s="39">
        <f t="shared" si="39"/>
        <v>95</v>
      </c>
      <c r="L82" s="39">
        <f t="shared" si="39"/>
        <v>97</v>
      </c>
      <c r="M82" s="39">
        <f t="shared" si="39"/>
        <v>98</v>
      </c>
      <c r="N82" s="40">
        <f t="shared" si="39"/>
        <v>100</v>
      </c>
      <c r="P82" s="10"/>
    </row>
    <row r="83" spans="1:14" ht="13.5" thickBot="1">
      <c r="A83" s="46" t="s">
        <v>50</v>
      </c>
      <c r="B83" s="41">
        <f aca="true" t="shared" si="40" ref="B83:N83">B82</f>
        <v>4</v>
      </c>
      <c r="C83" s="42">
        <f t="shared" si="40"/>
        <v>20</v>
      </c>
      <c r="D83" s="42">
        <f t="shared" si="40"/>
        <v>38</v>
      </c>
      <c r="E83" s="42">
        <f t="shared" si="40"/>
        <v>51</v>
      </c>
      <c r="F83" s="42">
        <f t="shared" si="40"/>
        <v>64</v>
      </c>
      <c r="G83" s="42">
        <f t="shared" si="40"/>
        <v>78</v>
      </c>
      <c r="H83" s="42">
        <f t="shared" si="40"/>
        <v>85</v>
      </c>
      <c r="I83" s="42">
        <f t="shared" si="40"/>
        <v>90</v>
      </c>
      <c r="J83" s="42">
        <f t="shared" si="40"/>
        <v>94</v>
      </c>
      <c r="K83" s="42">
        <f t="shared" si="40"/>
        <v>95</v>
      </c>
      <c r="L83" s="42">
        <f t="shared" si="40"/>
        <v>97</v>
      </c>
      <c r="M83" s="42">
        <f t="shared" si="40"/>
        <v>98</v>
      </c>
      <c r="N83" s="43">
        <f t="shared" si="40"/>
        <v>100</v>
      </c>
    </row>
    <row r="85" spans="1:2" ht="12.75">
      <c r="A85" s="14" t="s">
        <v>6</v>
      </c>
      <c r="B85" s="17"/>
    </row>
    <row r="86" spans="1:2" ht="13.5" thickBot="1">
      <c r="A86" s="3" t="s">
        <v>29</v>
      </c>
      <c r="B86" s="3"/>
    </row>
    <row r="87" spans="2:20" ht="13.5" thickBot="1">
      <c r="B87" s="20" t="str">
        <f>B73</f>
        <v>&lt;30</v>
      </c>
      <c r="C87" s="49" t="str">
        <f aca="true" t="shared" si="41" ref="C87:O87">C73</f>
        <v>30-
34.9</v>
      </c>
      <c r="D87" s="49" t="str">
        <f t="shared" si="41"/>
        <v>35-
39.9</v>
      </c>
      <c r="E87" s="49" t="str">
        <f t="shared" si="41"/>
        <v>40-
44.9</v>
      </c>
      <c r="F87" s="49" t="str">
        <f t="shared" si="41"/>
        <v>45-
49.9</v>
      </c>
      <c r="G87" s="49" t="str">
        <f t="shared" si="41"/>
        <v>50-
54.9</v>
      </c>
      <c r="H87" s="49" t="str">
        <f t="shared" si="41"/>
        <v>55-
59.9</v>
      </c>
      <c r="I87" s="49" t="str">
        <f t="shared" si="41"/>
        <v>60-
64.9</v>
      </c>
      <c r="J87" s="49" t="str">
        <f t="shared" si="41"/>
        <v>65-
69.9</v>
      </c>
      <c r="K87" s="49" t="str">
        <f t="shared" si="41"/>
        <v>70-
74.9</v>
      </c>
      <c r="L87" s="49" t="str">
        <f t="shared" si="41"/>
        <v>75-
79.9</v>
      </c>
      <c r="M87" s="49" t="str">
        <f t="shared" si="41"/>
        <v>80-
84.9</v>
      </c>
      <c r="N87" s="49" t="str">
        <f t="shared" si="41"/>
        <v>≥85</v>
      </c>
      <c r="O87" s="50" t="str">
        <f t="shared" si="41"/>
        <v>Total</v>
      </c>
      <c r="R87" s="147"/>
      <c r="S87" s="147"/>
      <c r="T87" s="147"/>
    </row>
    <row r="88" spans="1:20" ht="13.5" thickBot="1">
      <c r="A88" s="9" t="s">
        <v>58</v>
      </c>
      <c r="B88" s="32">
        <f>SUM('Scotland 2015'!B52:F52)/'Scotland 2015'!S52*100</f>
        <v>34.49028544626486</v>
      </c>
      <c r="C88" s="32">
        <f>'Scotland 2015'!G52/'Scotland 2015'!$S$52*100</f>
        <v>11.260127691125636</v>
      </c>
      <c r="D88" s="32">
        <f>'Scotland 2015'!H52/'Scotland 2015'!$S$52*100</f>
        <v>12.041829759551723</v>
      </c>
      <c r="E88" s="32">
        <f>'Scotland 2015'!I52/'Scotland 2015'!$S$52*100</f>
        <v>11.13464248533124</v>
      </c>
      <c r="F88" s="32">
        <f>'Scotland 2015'!J52/'Scotland 2015'!$S$52*100</f>
        <v>4.88996203189691</v>
      </c>
      <c r="G88" s="32">
        <f>'Scotland 2015'!K52/'Scotland 2015'!$S$52*100</f>
        <v>4.824522756831061</v>
      </c>
      <c r="H88" s="32">
        <f>'Scotland 2015'!L52/'Scotland 2015'!$S$52*100</f>
        <v>3.2630865605557364</v>
      </c>
      <c r="I88" s="32">
        <f>'Scotland 2015'!M52/'Scotland 2015'!$S$52*100</f>
        <v>2.538428742730069</v>
      </c>
      <c r="J88" s="32">
        <f>'Scotland 2015'!N52/'Scotland 2015'!$S$52*100</f>
        <v>2.808628810326773</v>
      </c>
      <c r="K88" s="32">
        <f>'Scotland 2015'!O52/'Scotland 2015'!$S$52*100</f>
        <v>3.6299563439550644</v>
      </c>
      <c r="L88" s="32">
        <f>'Scotland 2015'!P52/'Scotland 2015'!$S$52*100</f>
        <v>2.1192724676191355</v>
      </c>
      <c r="M88" s="32">
        <f>'Scotland 2015'!Q52/'Scotland 2015'!$S$52*100</f>
        <v>1.833009256288408</v>
      </c>
      <c r="N88" s="32">
        <f>'Scotland 2015'!R52/'Scotland 2015'!$S$52*100</f>
        <v>5.1662476475233765</v>
      </c>
      <c r="O88" s="32">
        <f>'Scotland 2015'!S52/'Scotland 2015'!$S$52*100</f>
        <v>100</v>
      </c>
      <c r="P88" s="10"/>
      <c r="R88" s="19"/>
      <c r="S88" s="19"/>
      <c r="T88" s="19"/>
    </row>
    <row r="89" spans="1:15" ht="13.5" thickBot="1">
      <c r="A89" s="9" t="s">
        <v>46</v>
      </c>
      <c r="B89" s="11">
        <f>B88</f>
        <v>34.49028544626486</v>
      </c>
      <c r="C89" s="12">
        <f>B89+C88</f>
        <v>45.750413137390495</v>
      </c>
      <c r="D89" s="12">
        <f aca="true" t="shared" si="42" ref="D89:N89">C89+D88</f>
        <v>57.79224289694222</v>
      </c>
      <c r="E89" s="12">
        <f t="shared" si="42"/>
        <v>68.92688538227345</v>
      </c>
      <c r="F89" s="12">
        <f t="shared" si="42"/>
        <v>73.81684741417037</v>
      </c>
      <c r="G89" s="12">
        <f t="shared" si="42"/>
        <v>78.64137017100143</v>
      </c>
      <c r="H89" s="12">
        <f t="shared" si="42"/>
        <v>81.90445673155716</v>
      </c>
      <c r="I89" s="12">
        <f t="shared" si="42"/>
        <v>84.44288547428724</v>
      </c>
      <c r="J89" s="12">
        <f t="shared" si="42"/>
        <v>87.251514284614</v>
      </c>
      <c r="K89" s="12">
        <f t="shared" si="42"/>
        <v>90.88147062856906</v>
      </c>
      <c r="L89" s="12">
        <f t="shared" si="42"/>
        <v>93.0007430961882</v>
      </c>
      <c r="M89" s="12">
        <f t="shared" si="42"/>
        <v>94.83375235247661</v>
      </c>
      <c r="N89" s="12">
        <f t="shared" si="42"/>
        <v>99.99999999999999</v>
      </c>
      <c r="O89" s="24"/>
    </row>
    <row r="90" spans="1:2" ht="12.75">
      <c r="A90" s="14"/>
      <c r="B90" s="14"/>
    </row>
    <row r="91" spans="1:2" ht="12.75">
      <c r="A91" s="15" t="s">
        <v>47</v>
      </c>
      <c r="B91" s="14"/>
    </row>
    <row r="92" spans="1:2" ht="13.5" thickBot="1">
      <c r="A92" s="14"/>
      <c r="B92" s="14"/>
    </row>
    <row r="93" spans="1:14" ht="13.5" thickBot="1">
      <c r="A93" s="14"/>
      <c r="B93" s="20" t="str">
        <f>B45</f>
        <v>&lt;30</v>
      </c>
      <c r="C93" s="49" t="str">
        <f aca="true" t="shared" si="43" ref="C93:N93">C45</f>
        <v>30-
34.9</v>
      </c>
      <c r="D93" s="49" t="str">
        <f t="shared" si="43"/>
        <v>35-
39.9</v>
      </c>
      <c r="E93" s="49" t="str">
        <f t="shared" si="43"/>
        <v>40-
44.9</v>
      </c>
      <c r="F93" s="49" t="str">
        <f t="shared" si="43"/>
        <v>45-
49.9</v>
      </c>
      <c r="G93" s="49" t="str">
        <f t="shared" si="43"/>
        <v>50-
54.9</v>
      </c>
      <c r="H93" s="49" t="str">
        <f t="shared" si="43"/>
        <v>55-
59.9</v>
      </c>
      <c r="I93" s="49" t="str">
        <f t="shared" si="43"/>
        <v>60-
64.9</v>
      </c>
      <c r="J93" s="49" t="str">
        <f t="shared" si="43"/>
        <v>65-
69.9</v>
      </c>
      <c r="K93" s="49" t="str">
        <f t="shared" si="43"/>
        <v>70-
74.9</v>
      </c>
      <c r="L93" s="49" t="str">
        <f t="shared" si="43"/>
        <v>75-
79.9</v>
      </c>
      <c r="M93" s="49" t="str">
        <f t="shared" si="43"/>
        <v>80-
84.9</v>
      </c>
      <c r="N93" s="50" t="str">
        <f t="shared" si="43"/>
        <v>≥85</v>
      </c>
    </row>
    <row r="94" spans="1:16" ht="12.75">
      <c r="A94" s="26" t="str">
        <f aca="true" t="shared" si="44" ref="A94:N94">A88</f>
        <v>% of all cider</v>
      </c>
      <c r="B94" s="56">
        <f t="shared" si="44"/>
        <v>34.49028544626486</v>
      </c>
      <c r="C94" s="36">
        <f t="shared" si="44"/>
        <v>11.260127691125636</v>
      </c>
      <c r="D94" s="36">
        <f t="shared" si="44"/>
        <v>12.041829759551723</v>
      </c>
      <c r="E94" s="36">
        <f t="shared" si="44"/>
        <v>11.13464248533124</v>
      </c>
      <c r="F94" s="36">
        <f t="shared" si="44"/>
        <v>4.88996203189691</v>
      </c>
      <c r="G94" s="36">
        <f t="shared" si="44"/>
        <v>4.824522756831061</v>
      </c>
      <c r="H94" s="36">
        <f t="shared" si="44"/>
        <v>3.2630865605557364</v>
      </c>
      <c r="I94" s="36">
        <f t="shared" si="44"/>
        <v>2.538428742730069</v>
      </c>
      <c r="J94" s="36">
        <f t="shared" si="44"/>
        <v>2.808628810326773</v>
      </c>
      <c r="K94" s="36">
        <f t="shared" si="44"/>
        <v>3.6299563439550644</v>
      </c>
      <c r="L94" s="36">
        <f t="shared" si="44"/>
        <v>2.1192724676191355</v>
      </c>
      <c r="M94" s="36">
        <f t="shared" si="44"/>
        <v>1.833009256288408</v>
      </c>
      <c r="N94" s="37">
        <f t="shared" si="44"/>
        <v>5.1662476475233765</v>
      </c>
      <c r="P94" s="10"/>
    </row>
    <row r="95" spans="1:14" ht="12.75">
      <c r="A95" s="31" t="s">
        <v>48</v>
      </c>
      <c r="B95" s="53">
        <f aca="true" t="shared" si="45" ref="B95:N95">IF(B94&lt;1,ROUND(B94,1),ROUND(B94,0))</f>
        <v>34</v>
      </c>
      <c r="C95" s="39">
        <f t="shared" si="45"/>
        <v>11</v>
      </c>
      <c r="D95" s="39">
        <f t="shared" si="45"/>
        <v>12</v>
      </c>
      <c r="E95" s="39">
        <f t="shared" si="45"/>
        <v>11</v>
      </c>
      <c r="F95" s="39">
        <f t="shared" si="45"/>
        <v>5</v>
      </c>
      <c r="G95" s="39">
        <f t="shared" si="45"/>
        <v>5</v>
      </c>
      <c r="H95" s="39">
        <f t="shared" si="45"/>
        <v>3</v>
      </c>
      <c r="I95" s="39">
        <f t="shared" si="45"/>
        <v>3</v>
      </c>
      <c r="J95" s="39">
        <f t="shared" si="45"/>
        <v>3</v>
      </c>
      <c r="K95" s="39">
        <f t="shared" si="45"/>
        <v>4</v>
      </c>
      <c r="L95" s="39">
        <f t="shared" si="45"/>
        <v>2</v>
      </c>
      <c r="M95" s="39">
        <f t="shared" si="45"/>
        <v>2</v>
      </c>
      <c r="N95" s="40">
        <f t="shared" si="45"/>
        <v>5</v>
      </c>
    </row>
    <row r="96" spans="1:16" ht="25.5">
      <c r="A96" s="31" t="s">
        <v>49</v>
      </c>
      <c r="B96" s="53">
        <f aca="true" t="shared" si="46" ref="B96:N96">IF(B89&gt;1,ROUND(B89,0),B89)</f>
        <v>34</v>
      </c>
      <c r="C96" s="39">
        <f t="shared" si="46"/>
        <v>46</v>
      </c>
      <c r="D96" s="39">
        <f t="shared" si="46"/>
        <v>58</v>
      </c>
      <c r="E96" s="39">
        <f t="shared" si="46"/>
        <v>69</v>
      </c>
      <c r="F96" s="39">
        <f t="shared" si="46"/>
        <v>74</v>
      </c>
      <c r="G96" s="39">
        <f t="shared" si="46"/>
        <v>79</v>
      </c>
      <c r="H96" s="39">
        <f t="shared" si="46"/>
        <v>82</v>
      </c>
      <c r="I96" s="39">
        <f t="shared" si="46"/>
        <v>84</v>
      </c>
      <c r="J96" s="39">
        <f t="shared" si="46"/>
        <v>87</v>
      </c>
      <c r="K96" s="39">
        <f t="shared" si="46"/>
        <v>91</v>
      </c>
      <c r="L96" s="39">
        <f t="shared" si="46"/>
        <v>93</v>
      </c>
      <c r="M96" s="39">
        <f t="shared" si="46"/>
        <v>95</v>
      </c>
      <c r="N96" s="40">
        <f t="shared" si="46"/>
        <v>100</v>
      </c>
      <c r="P96" s="10"/>
    </row>
    <row r="97" spans="1:14" ht="13.5" thickBot="1">
      <c r="A97" s="27" t="s">
        <v>50</v>
      </c>
      <c r="B97" s="54">
        <f aca="true" t="shared" si="47" ref="B97:N97">B96</f>
        <v>34</v>
      </c>
      <c r="C97" s="42">
        <f t="shared" si="47"/>
        <v>46</v>
      </c>
      <c r="D97" s="42">
        <f t="shared" si="47"/>
        <v>58</v>
      </c>
      <c r="E97" s="42">
        <f t="shared" si="47"/>
        <v>69</v>
      </c>
      <c r="F97" s="42">
        <f t="shared" si="47"/>
        <v>74</v>
      </c>
      <c r="G97" s="42">
        <f t="shared" si="47"/>
        <v>79</v>
      </c>
      <c r="H97" s="42">
        <f t="shared" si="47"/>
        <v>82</v>
      </c>
      <c r="I97" s="42">
        <f t="shared" si="47"/>
        <v>84</v>
      </c>
      <c r="J97" s="42">
        <f t="shared" si="47"/>
        <v>87</v>
      </c>
      <c r="K97" s="42">
        <f t="shared" si="47"/>
        <v>91</v>
      </c>
      <c r="L97" s="42">
        <f t="shared" si="47"/>
        <v>93</v>
      </c>
      <c r="M97" s="42">
        <f t="shared" si="47"/>
        <v>95</v>
      </c>
      <c r="N97" s="43">
        <f t="shared" si="47"/>
        <v>100</v>
      </c>
    </row>
    <row r="99" spans="1:2" ht="12.75">
      <c r="A99" s="14" t="s">
        <v>8</v>
      </c>
      <c r="B99" s="17"/>
    </row>
    <row r="100" spans="1:2" ht="13.5" thickBot="1">
      <c r="A100" s="3" t="s">
        <v>29</v>
      </c>
      <c r="B100" s="3"/>
    </row>
    <row r="101" spans="2:20" ht="13.5" thickBot="1">
      <c r="B101" s="20" t="str">
        <f>B87</f>
        <v>&lt;30</v>
      </c>
      <c r="C101" s="49" t="str">
        <f aca="true" t="shared" si="48" ref="C101:O101">C87</f>
        <v>30-
34.9</v>
      </c>
      <c r="D101" s="49" t="str">
        <f t="shared" si="48"/>
        <v>35-
39.9</v>
      </c>
      <c r="E101" s="49" t="str">
        <f t="shared" si="48"/>
        <v>40-
44.9</v>
      </c>
      <c r="F101" s="49" t="str">
        <f t="shared" si="48"/>
        <v>45-
49.9</v>
      </c>
      <c r="G101" s="49" t="str">
        <f t="shared" si="48"/>
        <v>50-
54.9</v>
      </c>
      <c r="H101" s="49" t="str">
        <f t="shared" si="48"/>
        <v>55-
59.9</v>
      </c>
      <c r="I101" s="49" t="str">
        <f t="shared" si="48"/>
        <v>60-
64.9</v>
      </c>
      <c r="J101" s="49" t="str">
        <f t="shared" si="48"/>
        <v>65-
69.9</v>
      </c>
      <c r="K101" s="49" t="str">
        <f t="shared" si="48"/>
        <v>70-
74.9</v>
      </c>
      <c r="L101" s="49" t="str">
        <f t="shared" si="48"/>
        <v>75-
79.9</v>
      </c>
      <c r="M101" s="49" t="str">
        <f t="shared" si="48"/>
        <v>80-
84.9</v>
      </c>
      <c r="N101" s="49" t="str">
        <f t="shared" si="48"/>
        <v>≥85</v>
      </c>
      <c r="O101" s="50" t="str">
        <f t="shared" si="48"/>
        <v>Total</v>
      </c>
      <c r="R101" s="147"/>
      <c r="S101" s="147"/>
      <c r="T101" s="147"/>
    </row>
    <row r="102" spans="1:20" ht="13.5" thickBot="1">
      <c r="A102" s="9" t="s">
        <v>58</v>
      </c>
      <c r="B102" s="32">
        <f>SUM('Scotland 2015'!B54:F54)/'Scotland 2015'!S54*100</f>
        <v>19.706117828416282</v>
      </c>
      <c r="C102" s="32">
        <f>'Scotland 2015'!G54/'Scotland 2015'!$S$54*100</f>
        <v>13.459533203390087</v>
      </c>
      <c r="D102" s="32">
        <f>'Scotland 2015'!H54/'Scotland 2015'!$S$54*100</f>
        <v>13.760162680708627</v>
      </c>
      <c r="E102" s="32">
        <f>'Scotland 2015'!I54/'Scotland 2015'!$S$54*100</f>
        <v>13.688079908562703</v>
      </c>
      <c r="F102" s="32">
        <f>'Scotland 2015'!J54/'Scotland 2015'!$S$54*100</f>
        <v>6.196965343209172</v>
      </c>
      <c r="G102" s="32">
        <f>'Scotland 2015'!K54/'Scotland 2015'!$S$54*100</f>
        <v>5.983909396759379</v>
      </c>
      <c r="H102" s="32">
        <f>'Scotland 2015'!L54/'Scotland 2015'!$S$54*100</f>
        <v>4.156366853340341</v>
      </c>
      <c r="I102" s="32">
        <f>'Scotland 2015'!M54/'Scotland 2015'!$S$54*100</f>
        <v>3.2333316600871207</v>
      </c>
      <c r="J102" s="32">
        <f>'Scotland 2015'!N54/'Scotland 2015'!$S$54*100</f>
        <v>3.577499852958472</v>
      </c>
      <c r="K102" s="32">
        <f>'Scotland 2015'!O54/'Scotland 2015'!$S$54*100</f>
        <v>4.623668403242658</v>
      </c>
      <c r="L102" s="32">
        <f>'Scotland 2015'!P54/'Scotland 2015'!$S$54*100</f>
        <v>2.6994300255733314</v>
      </c>
      <c r="M102" s="32">
        <f>'Scotland 2015'!Q54/'Scotland 2015'!$S$54*100</f>
        <v>2.334801352436582</v>
      </c>
      <c r="N102" s="32">
        <f>'Scotland 2015'!R54/'Scotland 2015'!$S$54*100</f>
        <v>6.580133491315225</v>
      </c>
      <c r="O102" s="32">
        <f>'Scotland 2015'!S54/'Scotland 2015'!$S$54*100</f>
        <v>100</v>
      </c>
      <c r="P102" s="10"/>
      <c r="R102" s="19"/>
      <c r="S102" s="19"/>
      <c r="T102" s="19"/>
    </row>
    <row r="103" spans="1:15" ht="13.5" thickBot="1">
      <c r="A103" s="9" t="s">
        <v>46</v>
      </c>
      <c r="B103" s="11">
        <f>B102</f>
        <v>19.706117828416282</v>
      </c>
      <c r="C103" s="12">
        <f aca="true" t="shared" si="49" ref="C103:N103">B103+C102</f>
        <v>33.16565103180637</v>
      </c>
      <c r="D103" s="12">
        <f t="shared" si="49"/>
        <v>46.925813712514994</v>
      </c>
      <c r="E103" s="12">
        <f t="shared" si="49"/>
        <v>60.61389362107769</v>
      </c>
      <c r="F103" s="12">
        <f t="shared" si="49"/>
        <v>66.81085896428687</v>
      </c>
      <c r="G103" s="12">
        <f t="shared" si="49"/>
        <v>72.79476836104624</v>
      </c>
      <c r="H103" s="12">
        <f t="shared" si="49"/>
        <v>76.95113521438658</v>
      </c>
      <c r="I103" s="12">
        <f t="shared" si="49"/>
        <v>80.1844668744737</v>
      </c>
      <c r="J103" s="12">
        <f t="shared" si="49"/>
        <v>83.76196672743217</v>
      </c>
      <c r="K103" s="12">
        <f t="shared" si="49"/>
        <v>88.38563513067483</v>
      </c>
      <c r="L103" s="12">
        <f t="shared" si="49"/>
        <v>91.08506515624816</v>
      </c>
      <c r="M103" s="12">
        <f t="shared" si="49"/>
        <v>93.41986650868475</v>
      </c>
      <c r="N103" s="12">
        <f t="shared" si="49"/>
        <v>99.99999999999997</v>
      </c>
      <c r="O103" s="24"/>
    </row>
    <row r="104" spans="1:2" ht="12.75">
      <c r="A104" s="14"/>
      <c r="B104" s="14"/>
    </row>
    <row r="105" spans="1:2" ht="12.75">
      <c r="A105" s="15" t="s">
        <v>47</v>
      </c>
      <c r="B105" s="14"/>
    </row>
    <row r="106" spans="1:2" ht="13.5" thickBot="1">
      <c r="A106" s="14"/>
      <c r="B106" s="14"/>
    </row>
    <row r="107" spans="1:14" ht="13.5" thickBot="1">
      <c r="A107" s="14"/>
      <c r="B107" s="20" t="str">
        <f>B59</f>
        <v>&lt;30</v>
      </c>
      <c r="C107" s="49" t="str">
        <f aca="true" t="shared" si="50" ref="C107:N107">C59</f>
        <v>30-
34.9</v>
      </c>
      <c r="D107" s="49" t="str">
        <f t="shared" si="50"/>
        <v>35-
39.9</v>
      </c>
      <c r="E107" s="49" t="str">
        <f t="shared" si="50"/>
        <v>40-
44.9</v>
      </c>
      <c r="F107" s="49" t="str">
        <f t="shared" si="50"/>
        <v>45-
49.9</v>
      </c>
      <c r="G107" s="49" t="str">
        <f t="shared" si="50"/>
        <v>50-
54.9</v>
      </c>
      <c r="H107" s="49" t="str">
        <f t="shared" si="50"/>
        <v>55-
59.9</v>
      </c>
      <c r="I107" s="49" t="str">
        <f t="shared" si="50"/>
        <v>60-
64.9</v>
      </c>
      <c r="J107" s="49" t="str">
        <f t="shared" si="50"/>
        <v>65-
69.9</v>
      </c>
      <c r="K107" s="49" t="str">
        <f t="shared" si="50"/>
        <v>70-
74.9</v>
      </c>
      <c r="L107" s="49" t="str">
        <f t="shared" si="50"/>
        <v>75-
79.9</v>
      </c>
      <c r="M107" s="49" t="str">
        <f t="shared" si="50"/>
        <v>80-
84.9</v>
      </c>
      <c r="N107" s="50" t="str">
        <f t="shared" si="50"/>
        <v>≥85</v>
      </c>
    </row>
    <row r="108" spans="1:16" ht="12.75">
      <c r="A108" s="26" t="str">
        <f aca="true" t="shared" si="51" ref="A108:N108">A102</f>
        <v>% of all cider</v>
      </c>
      <c r="B108" s="56">
        <f t="shared" si="51"/>
        <v>19.706117828416282</v>
      </c>
      <c r="C108" s="36">
        <f t="shared" si="51"/>
        <v>13.459533203390087</v>
      </c>
      <c r="D108" s="36">
        <f t="shared" si="51"/>
        <v>13.760162680708627</v>
      </c>
      <c r="E108" s="36">
        <f t="shared" si="51"/>
        <v>13.688079908562703</v>
      </c>
      <c r="F108" s="36">
        <f t="shared" si="51"/>
        <v>6.196965343209172</v>
      </c>
      <c r="G108" s="36">
        <f t="shared" si="51"/>
        <v>5.983909396759379</v>
      </c>
      <c r="H108" s="36">
        <f t="shared" si="51"/>
        <v>4.156366853340341</v>
      </c>
      <c r="I108" s="36">
        <f t="shared" si="51"/>
        <v>3.2333316600871207</v>
      </c>
      <c r="J108" s="36">
        <f t="shared" si="51"/>
        <v>3.577499852958472</v>
      </c>
      <c r="K108" s="36">
        <f t="shared" si="51"/>
        <v>4.623668403242658</v>
      </c>
      <c r="L108" s="36">
        <f t="shared" si="51"/>
        <v>2.6994300255733314</v>
      </c>
      <c r="M108" s="36">
        <f t="shared" si="51"/>
        <v>2.334801352436582</v>
      </c>
      <c r="N108" s="37">
        <f t="shared" si="51"/>
        <v>6.580133491315225</v>
      </c>
      <c r="P108" s="10"/>
    </row>
    <row r="109" spans="1:14" ht="12.75">
      <c r="A109" s="31" t="s">
        <v>48</v>
      </c>
      <c r="B109" s="53">
        <f aca="true" t="shared" si="52" ref="B109:N109">IF(B108&lt;1,ROUND(B108,1),ROUND(B108,0))</f>
        <v>20</v>
      </c>
      <c r="C109" s="39">
        <f t="shared" si="52"/>
        <v>13</v>
      </c>
      <c r="D109" s="39">
        <f t="shared" si="52"/>
        <v>14</v>
      </c>
      <c r="E109" s="39">
        <f t="shared" si="52"/>
        <v>14</v>
      </c>
      <c r="F109" s="39">
        <f t="shared" si="52"/>
        <v>6</v>
      </c>
      <c r="G109" s="39">
        <f t="shared" si="52"/>
        <v>6</v>
      </c>
      <c r="H109" s="39">
        <f t="shared" si="52"/>
        <v>4</v>
      </c>
      <c r="I109" s="39">
        <f t="shared" si="52"/>
        <v>3</v>
      </c>
      <c r="J109" s="39">
        <f t="shared" si="52"/>
        <v>4</v>
      </c>
      <c r="K109" s="39">
        <f t="shared" si="52"/>
        <v>5</v>
      </c>
      <c r="L109" s="39">
        <f t="shared" si="52"/>
        <v>3</v>
      </c>
      <c r="M109" s="39">
        <f t="shared" si="52"/>
        <v>2</v>
      </c>
      <c r="N109" s="40">
        <f t="shared" si="52"/>
        <v>7</v>
      </c>
    </row>
    <row r="110" spans="1:16" ht="25.5">
      <c r="A110" s="31" t="s">
        <v>49</v>
      </c>
      <c r="B110" s="53">
        <f aca="true" t="shared" si="53" ref="B110:N110">IF(B103&gt;1,ROUND(B103,0),B103)</f>
        <v>20</v>
      </c>
      <c r="C110" s="39">
        <f t="shared" si="53"/>
        <v>33</v>
      </c>
      <c r="D110" s="39">
        <f t="shared" si="53"/>
        <v>47</v>
      </c>
      <c r="E110" s="39">
        <f t="shared" si="53"/>
        <v>61</v>
      </c>
      <c r="F110" s="39">
        <f t="shared" si="53"/>
        <v>67</v>
      </c>
      <c r="G110" s="39">
        <f t="shared" si="53"/>
        <v>73</v>
      </c>
      <c r="H110" s="39">
        <f t="shared" si="53"/>
        <v>77</v>
      </c>
      <c r="I110" s="39">
        <f t="shared" si="53"/>
        <v>80</v>
      </c>
      <c r="J110" s="39">
        <f t="shared" si="53"/>
        <v>84</v>
      </c>
      <c r="K110" s="39">
        <f t="shared" si="53"/>
        <v>88</v>
      </c>
      <c r="L110" s="39">
        <f t="shared" si="53"/>
        <v>91</v>
      </c>
      <c r="M110" s="39">
        <f t="shared" si="53"/>
        <v>93</v>
      </c>
      <c r="N110" s="40">
        <f t="shared" si="53"/>
        <v>100</v>
      </c>
      <c r="P110" s="10"/>
    </row>
    <row r="111" spans="1:14" ht="13.5" thickBot="1">
      <c r="A111" s="27" t="s">
        <v>50</v>
      </c>
      <c r="B111" s="54">
        <f aca="true" t="shared" si="54" ref="B111:N111">B110</f>
        <v>20</v>
      </c>
      <c r="C111" s="42">
        <f t="shared" si="54"/>
        <v>33</v>
      </c>
      <c r="D111" s="42">
        <f t="shared" si="54"/>
        <v>47</v>
      </c>
      <c r="E111" s="42">
        <f t="shared" si="54"/>
        <v>61</v>
      </c>
      <c r="F111" s="42">
        <f t="shared" si="54"/>
        <v>67</v>
      </c>
      <c r="G111" s="42">
        <f t="shared" si="54"/>
        <v>73</v>
      </c>
      <c r="H111" s="42">
        <f t="shared" si="54"/>
        <v>77</v>
      </c>
      <c r="I111" s="42">
        <f t="shared" si="54"/>
        <v>80</v>
      </c>
      <c r="J111" s="42">
        <f t="shared" si="54"/>
        <v>84</v>
      </c>
      <c r="K111" s="42">
        <f t="shared" si="54"/>
        <v>88</v>
      </c>
      <c r="L111" s="42">
        <f t="shared" si="54"/>
        <v>91</v>
      </c>
      <c r="M111" s="42">
        <f t="shared" si="54"/>
        <v>93</v>
      </c>
      <c r="N111" s="43">
        <f t="shared" si="54"/>
        <v>100</v>
      </c>
    </row>
    <row r="113" spans="1:2" ht="12.75">
      <c r="A113" s="14" t="s">
        <v>7</v>
      </c>
      <c r="B113" s="17"/>
    </row>
    <row r="114" spans="1:2" ht="13.5" thickBot="1">
      <c r="A114" s="3" t="s">
        <v>29</v>
      </c>
      <c r="B114" s="3"/>
    </row>
    <row r="115" spans="2:20" ht="13.5" thickBot="1">
      <c r="B115" s="20" t="str">
        <f>B101</f>
        <v>&lt;30</v>
      </c>
      <c r="C115" s="49" t="str">
        <f aca="true" t="shared" si="55" ref="C115:O115">C101</f>
        <v>30-
34.9</v>
      </c>
      <c r="D115" s="49" t="str">
        <f t="shared" si="55"/>
        <v>35-
39.9</v>
      </c>
      <c r="E115" s="49" t="str">
        <f t="shared" si="55"/>
        <v>40-
44.9</v>
      </c>
      <c r="F115" s="49" t="str">
        <f t="shared" si="55"/>
        <v>45-
49.9</v>
      </c>
      <c r="G115" s="49" t="str">
        <f t="shared" si="55"/>
        <v>50-
54.9</v>
      </c>
      <c r="H115" s="49" t="str">
        <f t="shared" si="55"/>
        <v>55-
59.9</v>
      </c>
      <c r="I115" s="49" t="str">
        <f t="shared" si="55"/>
        <v>60-
64.9</v>
      </c>
      <c r="J115" s="49" t="str">
        <f t="shared" si="55"/>
        <v>65-
69.9</v>
      </c>
      <c r="K115" s="49" t="str">
        <f t="shared" si="55"/>
        <v>70-
74.9</v>
      </c>
      <c r="L115" s="49" t="str">
        <f t="shared" si="55"/>
        <v>75-
79.9</v>
      </c>
      <c r="M115" s="49" t="str">
        <f t="shared" si="55"/>
        <v>80-
84.9</v>
      </c>
      <c r="N115" s="49" t="str">
        <f t="shared" si="55"/>
        <v>≥85</v>
      </c>
      <c r="O115" s="50" t="str">
        <f t="shared" si="55"/>
        <v>Total</v>
      </c>
      <c r="R115" s="147"/>
      <c r="S115" s="147"/>
      <c r="T115" s="147"/>
    </row>
    <row r="116" spans="1:20" ht="13.5" thickBot="1">
      <c r="A116" s="9" t="s">
        <v>58</v>
      </c>
      <c r="B116" s="32">
        <f>SUM('Scotland 2015'!B53:F53)/'Scotland 2015'!S53*100</f>
        <v>88.49575165040683</v>
      </c>
      <c r="C116" s="32">
        <f>'Scotland 2015'!G53/'Scotland 2015'!$S$53*100</f>
        <v>3.225862717127275</v>
      </c>
      <c r="D116" s="32">
        <f>'Scotland 2015'!H53/'Scotland 2015'!$S$53*100</f>
        <v>5.764887228883359</v>
      </c>
      <c r="E116" s="32">
        <f>'Scotland 2015'!I53/'Scotland 2015'!$S$53*100</f>
        <v>1.8071252365254709</v>
      </c>
      <c r="F116" s="32">
        <f>'Scotland 2015'!J53/'Scotland 2015'!$S$53*100</f>
        <v>0.1155760142113394</v>
      </c>
      <c r="G116" s="32">
        <f>'Scotland 2015'!K53/'Scotland 2015'!$S$53*100</f>
        <v>0.589369475384833</v>
      </c>
      <c r="H116" s="32">
        <f>'Scotland 2015'!L53/'Scotland 2015'!$S$53*100</f>
        <v>0</v>
      </c>
      <c r="I116" s="32">
        <f>'Scotland 2015'!M53/'Scotland 2015'!$S$53*100</f>
        <v>0</v>
      </c>
      <c r="J116" s="32">
        <f>'Scotland 2015'!N53/'Scotland 2015'!$S$53*100</f>
        <v>0</v>
      </c>
      <c r="K116" s="32">
        <f>'Scotland 2015'!O53/'Scotland 2015'!$S$53*100</f>
        <v>0</v>
      </c>
      <c r="L116" s="32">
        <f>'Scotland 2015'!P53/'Scotland 2015'!$S$53*100</f>
        <v>0</v>
      </c>
      <c r="M116" s="32">
        <f>'Scotland 2015'!Q53/'Scotland 2015'!$S$53*100</f>
        <v>0</v>
      </c>
      <c r="N116" s="32">
        <f>'Scotland 2015'!R53/'Scotland 2015'!$S$53*100</f>
        <v>0.001427677460892632</v>
      </c>
      <c r="O116" s="32">
        <f>'Scotland 2015'!S53/'Scotland 2015'!$S$53*100</f>
        <v>100</v>
      </c>
      <c r="P116" s="10"/>
      <c r="R116" s="19"/>
      <c r="S116" s="19"/>
      <c r="T116" s="19"/>
    </row>
    <row r="117" spans="1:15" ht="13.5" thickBot="1">
      <c r="A117" s="9" t="s">
        <v>46</v>
      </c>
      <c r="B117" s="11">
        <f>B116</f>
        <v>88.49575165040683</v>
      </c>
      <c r="C117" s="12">
        <f aca="true" t="shared" si="56" ref="C117:N117">B117+C116</f>
        <v>91.7216143675341</v>
      </c>
      <c r="D117" s="12">
        <f t="shared" si="56"/>
        <v>97.48650159641745</v>
      </c>
      <c r="E117" s="12">
        <f t="shared" si="56"/>
        <v>99.29362683294292</v>
      </c>
      <c r="F117" s="12">
        <f t="shared" si="56"/>
        <v>99.40920284715426</v>
      </c>
      <c r="G117" s="12">
        <f t="shared" si="56"/>
        <v>99.99857232253909</v>
      </c>
      <c r="H117" s="12">
        <f t="shared" si="56"/>
        <v>99.99857232253909</v>
      </c>
      <c r="I117" s="12">
        <f t="shared" si="56"/>
        <v>99.99857232253909</v>
      </c>
      <c r="J117" s="12">
        <f t="shared" si="56"/>
        <v>99.99857232253909</v>
      </c>
      <c r="K117" s="12">
        <f t="shared" si="56"/>
        <v>99.99857232253909</v>
      </c>
      <c r="L117" s="12">
        <f t="shared" si="56"/>
        <v>99.99857232253909</v>
      </c>
      <c r="M117" s="12">
        <f t="shared" si="56"/>
        <v>99.99857232253909</v>
      </c>
      <c r="N117" s="12">
        <f t="shared" si="56"/>
        <v>99.99999999999999</v>
      </c>
      <c r="O117" s="24"/>
    </row>
    <row r="118" spans="1:2" ht="12.75">
      <c r="A118" s="14"/>
      <c r="B118" s="14"/>
    </row>
    <row r="119" spans="1:6" ht="12.75">
      <c r="A119" s="15" t="s">
        <v>47</v>
      </c>
      <c r="B119" s="14"/>
      <c r="F119" s="10"/>
    </row>
    <row r="120" spans="1:2" ht="13.5" thickBot="1">
      <c r="A120" s="14"/>
      <c r="B120" s="14"/>
    </row>
    <row r="121" spans="1:14" ht="13.5" thickBot="1">
      <c r="A121" s="14"/>
      <c r="B121" s="20" t="str">
        <f>B73</f>
        <v>&lt;30</v>
      </c>
      <c r="C121" s="49" t="str">
        <f aca="true" t="shared" si="57" ref="C121:N121">C73</f>
        <v>30-
34.9</v>
      </c>
      <c r="D121" s="49" t="str">
        <f t="shared" si="57"/>
        <v>35-
39.9</v>
      </c>
      <c r="E121" s="49" t="str">
        <f t="shared" si="57"/>
        <v>40-
44.9</v>
      </c>
      <c r="F121" s="49" t="str">
        <f t="shared" si="57"/>
        <v>45-
49.9</v>
      </c>
      <c r="G121" s="49" t="str">
        <f t="shared" si="57"/>
        <v>50-
54.9</v>
      </c>
      <c r="H121" s="49" t="str">
        <f t="shared" si="57"/>
        <v>55-
59.9</v>
      </c>
      <c r="I121" s="49" t="str">
        <f t="shared" si="57"/>
        <v>60-
64.9</v>
      </c>
      <c r="J121" s="49" t="str">
        <f t="shared" si="57"/>
        <v>65-
69.9</v>
      </c>
      <c r="K121" s="49" t="str">
        <f t="shared" si="57"/>
        <v>70-
74.9</v>
      </c>
      <c r="L121" s="49" t="str">
        <f t="shared" si="57"/>
        <v>75-
79.9</v>
      </c>
      <c r="M121" s="49" t="str">
        <f t="shared" si="57"/>
        <v>80-
84.9</v>
      </c>
      <c r="N121" s="50" t="str">
        <f t="shared" si="57"/>
        <v>≥85</v>
      </c>
    </row>
    <row r="122" spans="1:16" ht="12.75">
      <c r="A122" s="26" t="str">
        <f aca="true" t="shared" si="58" ref="A122:N122">A116</f>
        <v>% of all cider</v>
      </c>
      <c r="B122" s="56">
        <f t="shared" si="58"/>
        <v>88.49575165040683</v>
      </c>
      <c r="C122" s="36">
        <f t="shared" si="58"/>
        <v>3.225862717127275</v>
      </c>
      <c r="D122" s="36">
        <f t="shared" si="58"/>
        <v>5.764887228883359</v>
      </c>
      <c r="E122" s="36">
        <f t="shared" si="58"/>
        <v>1.8071252365254709</v>
      </c>
      <c r="F122" s="36">
        <f t="shared" si="58"/>
        <v>0.1155760142113394</v>
      </c>
      <c r="G122" s="36">
        <f t="shared" si="58"/>
        <v>0.589369475384833</v>
      </c>
      <c r="H122" s="36">
        <f t="shared" si="58"/>
        <v>0</v>
      </c>
      <c r="I122" s="36">
        <f t="shared" si="58"/>
        <v>0</v>
      </c>
      <c r="J122" s="36">
        <f t="shared" si="58"/>
        <v>0</v>
      </c>
      <c r="K122" s="36">
        <f t="shared" si="58"/>
        <v>0</v>
      </c>
      <c r="L122" s="36">
        <f t="shared" si="58"/>
        <v>0</v>
      </c>
      <c r="M122" s="36">
        <f t="shared" si="58"/>
        <v>0</v>
      </c>
      <c r="N122" s="37">
        <f t="shared" si="58"/>
        <v>0.001427677460892632</v>
      </c>
      <c r="P122" s="10"/>
    </row>
    <row r="123" spans="1:14" ht="12.75">
      <c r="A123" s="31" t="s">
        <v>48</v>
      </c>
      <c r="B123" s="53">
        <f aca="true" t="shared" si="59" ref="B123:N123">IF(B122&lt;1,ROUND(B122,1),ROUND(B122,0))</f>
        <v>88</v>
      </c>
      <c r="C123" s="39">
        <f t="shared" si="59"/>
        <v>3</v>
      </c>
      <c r="D123" s="39">
        <f t="shared" si="59"/>
        <v>6</v>
      </c>
      <c r="E123" s="39">
        <f t="shared" si="59"/>
        <v>2</v>
      </c>
      <c r="F123" s="39">
        <f t="shared" si="59"/>
        <v>0.1</v>
      </c>
      <c r="G123" s="39">
        <f t="shared" si="59"/>
        <v>0.6</v>
      </c>
      <c r="H123" s="39">
        <f t="shared" si="59"/>
        <v>0</v>
      </c>
      <c r="I123" s="39">
        <f t="shared" si="59"/>
        <v>0</v>
      </c>
      <c r="J123" s="39">
        <f t="shared" si="59"/>
        <v>0</v>
      </c>
      <c r="K123" s="39">
        <f t="shared" si="59"/>
        <v>0</v>
      </c>
      <c r="L123" s="39">
        <f t="shared" si="59"/>
        <v>0</v>
      </c>
      <c r="M123" s="39">
        <f t="shared" si="59"/>
        <v>0</v>
      </c>
      <c r="N123" s="40">
        <f t="shared" si="59"/>
        <v>0</v>
      </c>
    </row>
    <row r="124" spans="1:20" ht="25.5">
      <c r="A124" s="31" t="s">
        <v>49</v>
      </c>
      <c r="B124" s="53">
        <f aca="true" t="shared" si="60" ref="B124:N124">IF(B117&gt;1,ROUND(B117,0),B117)</f>
        <v>88</v>
      </c>
      <c r="C124" s="39">
        <f t="shared" si="60"/>
        <v>92</v>
      </c>
      <c r="D124" s="39">
        <f t="shared" si="60"/>
        <v>97</v>
      </c>
      <c r="E124" s="39">
        <f t="shared" si="60"/>
        <v>99</v>
      </c>
      <c r="F124" s="39">
        <f t="shared" si="60"/>
        <v>99</v>
      </c>
      <c r="G124" s="39">
        <f t="shared" si="60"/>
        <v>100</v>
      </c>
      <c r="H124" s="39">
        <f t="shared" si="60"/>
        <v>100</v>
      </c>
      <c r="I124" s="39">
        <f t="shared" si="60"/>
        <v>100</v>
      </c>
      <c r="J124" s="39">
        <f t="shared" si="60"/>
        <v>100</v>
      </c>
      <c r="K124" s="39">
        <f t="shared" si="60"/>
        <v>100</v>
      </c>
      <c r="L124" s="39">
        <f t="shared" si="60"/>
        <v>100</v>
      </c>
      <c r="M124" s="39">
        <f t="shared" si="60"/>
        <v>100</v>
      </c>
      <c r="N124" s="40">
        <f t="shared" si="60"/>
        <v>100</v>
      </c>
      <c r="P124" s="10"/>
      <c r="T124" s="10"/>
    </row>
    <row r="125" spans="1:14" ht="13.5" thickBot="1">
      <c r="A125" s="27" t="s">
        <v>50</v>
      </c>
      <c r="B125" s="54">
        <f aca="true" t="shared" si="61" ref="B125:N125">B124</f>
        <v>88</v>
      </c>
      <c r="C125" s="42">
        <f t="shared" si="61"/>
        <v>92</v>
      </c>
      <c r="D125" s="42">
        <f t="shared" si="61"/>
        <v>97</v>
      </c>
      <c r="E125" s="42">
        <f t="shared" si="61"/>
        <v>99</v>
      </c>
      <c r="F125" s="42">
        <f t="shared" si="61"/>
        <v>99</v>
      </c>
      <c r="G125" s="42">
        <f t="shared" si="61"/>
        <v>100</v>
      </c>
      <c r="H125" s="42">
        <f t="shared" si="61"/>
        <v>100</v>
      </c>
      <c r="I125" s="42">
        <f t="shared" si="61"/>
        <v>100</v>
      </c>
      <c r="J125" s="42">
        <f t="shared" si="61"/>
        <v>100</v>
      </c>
      <c r="K125" s="42">
        <f t="shared" si="61"/>
        <v>100</v>
      </c>
      <c r="L125" s="42">
        <f t="shared" si="61"/>
        <v>100</v>
      </c>
      <c r="M125" s="42">
        <f t="shared" si="61"/>
        <v>100</v>
      </c>
      <c r="N125" s="43">
        <f t="shared" si="61"/>
        <v>100</v>
      </c>
    </row>
    <row r="127" s="3" customFormat="1" ht="12.75">
      <c r="A127" s="3" t="s">
        <v>59</v>
      </c>
    </row>
    <row r="128" ht="13.5" thickBot="1"/>
    <row r="129" spans="2:15" ht="13.5" thickBot="1">
      <c r="B129" s="5" t="str">
        <f aca="true" t="shared" si="62" ref="B129:N129">B93</f>
        <v>&lt;30</v>
      </c>
      <c r="C129" s="29" t="str">
        <f t="shared" si="62"/>
        <v>30-
34.9</v>
      </c>
      <c r="D129" s="29" t="str">
        <f t="shared" si="62"/>
        <v>35-
39.9</v>
      </c>
      <c r="E129" s="29" t="str">
        <f t="shared" si="62"/>
        <v>40-
44.9</v>
      </c>
      <c r="F129" s="29" t="str">
        <f t="shared" si="62"/>
        <v>45-
49.9</v>
      </c>
      <c r="G129" s="29" t="str">
        <f t="shared" si="62"/>
        <v>50-
54.9</v>
      </c>
      <c r="H129" s="29" t="str">
        <f t="shared" si="62"/>
        <v>55-
59.9</v>
      </c>
      <c r="I129" s="29" t="str">
        <f t="shared" si="62"/>
        <v>60-
64.9</v>
      </c>
      <c r="J129" s="29" t="str">
        <f t="shared" si="62"/>
        <v>65-
69.9</v>
      </c>
      <c r="K129" s="29" t="str">
        <f t="shared" si="62"/>
        <v>70-
74.9</v>
      </c>
      <c r="L129" s="29" t="str">
        <f t="shared" si="62"/>
        <v>75-
79.9</v>
      </c>
      <c r="M129" s="29" t="str">
        <f t="shared" si="62"/>
        <v>80-
84.9</v>
      </c>
      <c r="N129" s="30" t="str">
        <f t="shared" si="62"/>
        <v>≥85</v>
      </c>
      <c r="O129" s="21"/>
    </row>
    <row r="130" spans="1:15" ht="12.75">
      <c r="A130" s="65" t="s">
        <v>60</v>
      </c>
      <c r="B130" s="62">
        <f>'Scotland 2015'!B4/'Scotland 2015'!B55*100</f>
        <v>0.4181199052085422</v>
      </c>
      <c r="C130" s="57">
        <f>'Scotland 2015'!G4/'Scotland 2015'!G55*100</f>
        <v>3.922285704722322</v>
      </c>
      <c r="D130" s="57">
        <f>'Scotland 2015'!H4/'Scotland 2015'!H55*100</f>
        <v>35.66556045853929</v>
      </c>
      <c r="E130" s="57">
        <f>'Scotland 2015'!I4/'Scotland 2015'!I55*100</f>
        <v>52.67728816581444</v>
      </c>
      <c r="F130" s="57">
        <f>'Scotland 2015'!J4/'Scotland 2015'!J55*100</f>
        <v>52.896307041400526</v>
      </c>
      <c r="G130" s="57">
        <f>'Scotland 2015'!K4/'Scotland 2015'!K55*100</f>
        <v>26.495584950286837</v>
      </c>
      <c r="H130" s="57">
        <f>'Scotland 2015'!L4/'Scotland 2015'!L55*100</f>
        <v>26.919424189042324</v>
      </c>
      <c r="I130" s="57">
        <f>'Scotland 2015'!M4/'Scotland 2015'!M55*100</f>
        <v>22.45474737327713</v>
      </c>
      <c r="J130" s="57">
        <f>'Scotland 2015'!N4/'Scotland 2015'!N55*100</f>
        <v>22.755159530992724</v>
      </c>
      <c r="K130" s="57">
        <f>'Scotland 2015'!O4/'Scotland 2015'!O55*100</f>
        <v>20.423289769785978</v>
      </c>
      <c r="L130" s="57">
        <f>'Scotland 2015'!P4/'Scotland 2015'!P55*100</f>
        <v>26.8857313814612</v>
      </c>
      <c r="M130" s="57">
        <f>'Scotland 2015'!Q4/'Scotland 2015'!Q55*100</f>
        <v>24.397344567449995</v>
      </c>
      <c r="N130" s="61">
        <f>'Scotland 2015'!R4/'Scotland 2015'!R55*100</f>
        <v>33.545739676187495</v>
      </c>
      <c r="O130" s="19"/>
    </row>
    <row r="131" spans="1:14" ht="12.75">
      <c r="A131" s="66" t="s">
        <v>61</v>
      </c>
      <c r="B131" s="63">
        <f>'Scotland 2015'!B28/'Scotland 2015'!B55*100</f>
        <v>0.2009898132550491</v>
      </c>
      <c r="C131" s="22">
        <f>'Scotland 2015'!G28/'Scotland 2015'!G55*100</f>
        <v>67.2607026193833</v>
      </c>
      <c r="D131" s="22">
        <f>'Scotland 2015'!H28/'Scotland 2015'!H55*100</f>
        <v>39.87707677500193</v>
      </c>
      <c r="E131" s="22">
        <f>'Scotland 2015'!I28/'Scotland 2015'!I55*100</f>
        <v>17.860519971716375</v>
      </c>
      <c r="F131" s="22">
        <f>'Scotland 2015'!J28/'Scotland 2015'!J55*100</f>
        <v>22.871675045280423</v>
      </c>
      <c r="G131" s="22">
        <f>'Scotland 2015'!K28/'Scotland 2015'!K55*100</f>
        <v>18.182386463765084</v>
      </c>
      <c r="H131" s="22">
        <f>'Scotland 2015'!L28/'Scotland 2015'!L55*100</f>
        <v>26.060721159594586</v>
      </c>
      <c r="I131" s="22">
        <f>'Scotland 2015'!M28/'Scotland 2015'!M55*100</f>
        <v>16.84932308219994</v>
      </c>
      <c r="J131" s="22">
        <f>'Scotland 2015'!N28/'Scotland 2015'!N55*100</f>
        <v>22.511449471922337</v>
      </c>
      <c r="K131" s="22">
        <f>'Scotland 2015'!O28/'Scotland 2015'!O55*100</f>
        <v>9.713315415218728</v>
      </c>
      <c r="L131" s="22">
        <f>'Scotland 2015'!P28/'Scotland 2015'!P55*100</f>
        <v>20.657776731405793</v>
      </c>
      <c r="M131" s="22">
        <f>'Scotland 2015'!Q28/'Scotland 2015'!Q55*100</f>
        <v>19.335225358668406</v>
      </c>
      <c r="N131" s="58">
        <f>'Scotland 2015'!R28/'Scotland 2015'!R55*100</f>
        <v>7.303416629377021</v>
      </c>
    </row>
    <row r="132" spans="1:14" ht="12.75">
      <c r="A132" s="66" t="s">
        <v>62</v>
      </c>
      <c r="B132" s="63">
        <f>'Scotland 2015'!B52/'Scotland 2015'!B55*100</f>
        <v>0.057309685233605766</v>
      </c>
      <c r="C132" s="22">
        <f>'Scotland 2015'!G52/'Scotland 2015'!G55*100</f>
        <v>14.99720062267415</v>
      </c>
      <c r="D132" s="22">
        <f>'Scotland 2015'!H52/'Scotland 2015'!H55*100</f>
        <v>8.042398717343659</v>
      </c>
      <c r="E132" s="22">
        <f>'Scotland 2015'!I52/'Scotland 2015'!I55*100</f>
        <v>4.419938554041503</v>
      </c>
      <c r="F132" s="22">
        <f>'Scotland 2015'!J52/'Scotland 2015'!J55*100</f>
        <v>2.6829502082529952</v>
      </c>
      <c r="G132" s="22">
        <f>'Scotland 2015'!K52/'Scotland 2015'!K55*100</f>
        <v>1.88850644182748</v>
      </c>
      <c r="H132" s="22">
        <f>'Scotland 2015'!L52/'Scotland 2015'!L55*100</f>
        <v>3.6802894403172046</v>
      </c>
      <c r="I132" s="22">
        <f>'Scotland 2015'!M52/'Scotland 2015'!M55*100</f>
        <v>2.534104613969074</v>
      </c>
      <c r="J132" s="22">
        <f>'Scotland 2015'!N52/'Scotland 2015'!N55*100</f>
        <v>5.6965454008138705</v>
      </c>
      <c r="K132" s="22">
        <f>'Scotland 2015'!O52/'Scotland 2015'!O55*100</f>
        <v>6.322518364508708</v>
      </c>
      <c r="L132" s="22">
        <f>'Scotland 2015'!P52/'Scotland 2015'!P55*100</f>
        <v>7.9530547950510275</v>
      </c>
      <c r="M132" s="22">
        <f>'Scotland 2015'!Q52/'Scotland 2015'!Q55*100</f>
        <v>10.113501366089519</v>
      </c>
      <c r="N132" s="58">
        <f>'Scotland 2015'!R52/'Scotland 2015'!R55*100</f>
        <v>5.780961918905312</v>
      </c>
    </row>
    <row r="133" spans="1:14" ht="12.75">
      <c r="A133" s="66" t="s">
        <v>63</v>
      </c>
      <c r="B133" s="63">
        <f>SUM('Scotland 2015'!B22:B26)/'Scotland 2015'!B55*100</f>
        <v>99.16078806665124</v>
      </c>
      <c r="C133" s="22">
        <f>SUM('Scotland 2015'!G22:G26)/'Scotland 2015'!G55*100</f>
        <v>7.694333537780963</v>
      </c>
      <c r="D133" s="22">
        <f>SUM('Scotland 2015'!H22:H26)/'Scotland 2015'!H55*100</f>
        <v>14.542215616556732</v>
      </c>
      <c r="E133" s="22">
        <f>SUM('Scotland 2015'!I22:I26)/'Scotland 2015'!I55*100</f>
        <v>24.049010970423254</v>
      </c>
      <c r="F133" s="22">
        <f>SUM('Scotland 2015'!J22:J26)/'Scotland 2015'!J55*100</f>
        <v>19.438706263498872</v>
      </c>
      <c r="G133" s="22">
        <f>SUM('Scotland 2015'!K22:K26)/'Scotland 2015'!K55*100</f>
        <v>49.785680876248605</v>
      </c>
      <c r="H133" s="22">
        <f>SUM('Scotland 2015'!L22:L26)/'Scotland 2015'!L55*100</f>
        <v>37.4851965910933</v>
      </c>
      <c r="I133" s="22">
        <f>SUM('Scotland 2015'!M22:M26)/'Scotland 2015'!M55*100</f>
        <v>53.33023007397901</v>
      </c>
      <c r="J133" s="22">
        <f>SUM('Scotland 2015'!N22:N26)/'Scotland 2015'!N55*100</f>
        <v>43.27772725508532</v>
      </c>
      <c r="K133" s="22">
        <f>SUM('Scotland 2015'!O22:O26)/'Scotland 2015'!O55*100</f>
        <v>58.26252503282385</v>
      </c>
      <c r="L133" s="22">
        <f>SUM('Scotland 2015'!P22:P26)/'Scotland 2015'!P55*100</f>
        <v>32.89604865492651</v>
      </c>
      <c r="M133" s="22">
        <f>SUM('Scotland 2015'!Q22:Q26)/'Scotland 2015'!Q55*100</f>
        <v>39.29090214510266</v>
      </c>
      <c r="N133" s="58">
        <f>SUM('Scotland 2015'!R22:R26)/'Scotland 2015'!R55*100</f>
        <v>42.58879112834646</v>
      </c>
    </row>
    <row r="134" spans="1:14" ht="13.5" thickBot="1">
      <c r="A134" s="67" t="s">
        <v>64</v>
      </c>
      <c r="B134" s="64">
        <f>SUM('Scotland 2015'!B19:B20,'Scotland 2015'!B27)/'Scotland 2015'!B55*100</f>
        <v>0.16279252965157018</v>
      </c>
      <c r="C134" s="59">
        <f>SUM('Scotland 2015'!G19:G20,'Scotland 2015'!G27)/'Scotland 2015'!G55*100</f>
        <v>6.125477515439267</v>
      </c>
      <c r="D134" s="59">
        <f>SUM('Scotland 2015'!H19:H20,'Scotland 2015'!H27)/'Scotland 2015'!H55*100</f>
        <v>1.8727484325583994</v>
      </c>
      <c r="E134" s="59">
        <f>SUM('Scotland 2015'!I19:I20,'Scotland 2015'!I27)/'Scotland 2015'!I55*100</f>
        <v>0.9932423380044497</v>
      </c>
      <c r="F134" s="59">
        <f>SUM('Scotland 2015'!J19:J20,'Scotland 2015'!J27)/'Scotland 2015'!J55*100</f>
        <v>2.110361441567157</v>
      </c>
      <c r="G134" s="59">
        <f>SUM('Scotland 2015'!K19:K20,'Scotland 2015'!K27)/'Scotland 2015'!K55*100</f>
        <v>3.6478412678719994</v>
      </c>
      <c r="H134" s="59">
        <f>SUM('Scotland 2015'!L19:L20,'Scotland 2015'!L27)/'Scotland 2015'!L55*100</f>
        <v>5.854368619952588</v>
      </c>
      <c r="I134" s="59">
        <f>SUM('Scotland 2015'!M19:M20,'Scotland 2015'!M27)/'Scotland 2015'!M55*100</f>
        <v>4.831594856574847</v>
      </c>
      <c r="J134" s="59">
        <f>SUM('Scotland 2015'!N19:N20,'Scotland 2015'!N27)/'Scotland 2015'!N55*100</f>
        <v>5.759118341185767</v>
      </c>
      <c r="K134" s="59">
        <f>SUM('Scotland 2015'!O19:O20,'Scotland 2015'!O27)/'Scotland 2015'!O55*100</f>
        <v>5.278351417662738</v>
      </c>
      <c r="L134" s="59">
        <f>SUM('Scotland 2015'!P19:P20,'Scotland 2015'!P27)/'Scotland 2015'!P55*100</f>
        <v>11.607388437155484</v>
      </c>
      <c r="M134" s="59">
        <f>SUM('Scotland 2015'!Q19:Q20,'Scotland 2015'!Q27)/'Scotland 2015'!Q55*100</f>
        <v>6.863026562689417</v>
      </c>
      <c r="N134" s="60">
        <f>SUM('Scotland 2015'!R19:R20,'Scotland 2015'!R27)/'Scotland 2015'!R55*100</f>
        <v>10.781090647183706</v>
      </c>
    </row>
    <row r="135" spans="2:14" ht="12.75">
      <c r="B135" s="23">
        <f aca="true" t="shared" si="63" ref="B135:N135">SUM(B130:B134)</f>
        <v>100</v>
      </c>
      <c r="C135" s="23">
        <f t="shared" si="63"/>
        <v>100</v>
      </c>
      <c r="D135" s="23">
        <f t="shared" si="63"/>
        <v>100.00000000000001</v>
      </c>
      <c r="E135" s="23">
        <f t="shared" si="63"/>
        <v>100.00000000000003</v>
      </c>
      <c r="F135" s="23">
        <f t="shared" si="63"/>
        <v>99.99999999999997</v>
      </c>
      <c r="G135" s="23">
        <f t="shared" si="63"/>
        <v>100</v>
      </c>
      <c r="H135" s="23">
        <f t="shared" si="63"/>
        <v>100</v>
      </c>
      <c r="I135" s="23">
        <f t="shared" si="63"/>
        <v>100.00000000000001</v>
      </c>
      <c r="J135" s="23">
        <f t="shared" si="63"/>
        <v>100.00000000000001</v>
      </c>
      <c r="K135" s="23">
        <f t="shared" si="63"/>
        <v>100</v>
      </c>
      <c r="L135" s="23">
        <f t="shared" si="63"/>
        <v>100.00000000000001</v>
      </c>
      <c r="M135" s="23">
        <f t="shared" si="63"/>
        <v>100</v>
      </c>
      <c r="N135" s="23">
        <f t="shared" si="63"/>
        <v>99.99999999999999</v>
      </c>
    </row>
    <row r="136" ht="12.75">
      <c r="B136" s="23"/>
    </row>
    <row r="137" spans="1:2" ht="12.75">
      <c r="A137" s="14" t="s">
        <v>65</v>
      </c>
      <c r="B137" s="23"/>
    </row>
    <row r="138" spans="1:2" ht="13.5" thickBot="1">
      <c r="A138" s="3" t="s">
        <v>29</v>
      </c>
      <c r="B138" s="3"/>
    </row>
    <row r="139" spans="2:15" ht="13.5" thickBot="1">
      <c r="B139" s="20" t="str">
        <f aca="true" t="shared" si="64" ref="B139:O139">B3</f>
        <v>&lt;30</v>
      </c>
      <c r="C139" s="49" t="str">
        <f t="shared" si="64"/>
        <v>30-
34.9</v>
      </c>
      <c r="D139" s="49" t="str">
        <f t="shared" si="64"/>
        <v>35-
39.9</v>
      </c>
      <c r="E139" s="49" t="str">
        <f t="shared" si="64"/>
        <v>40-
44.9</v>
      </c>
      <c r="F139" s="49" t="str">
        <f t="shared" si="64"/>
        <v>45-
49.9</v>
      </c>
      <c r="G139" s="49" t="str">
        <f t="shared" si="64"/>
        <v>50-
54.9</v>
      </c>
      <c r="H139" s="49" t="str">
        <f t="shared" si="64"/>
        <v>55-
59.9</v>
      </c>
      <c r="I139" s="49" t="str">
        <f t="shared" si="64"/>
        <v>60-
64.9</v>
      </c>
      <c r="J139" s="49" t="str">
        <f t="shared" si="64"/>
        <v>65-
69.9</v>
      </c>
      <c r="K139" s="49" t="str">
        <f t="shared" si="64"/>
        <v>70-
74.9</v>
      </c>
      <c r="L139" s="49" t="str">
        <f t="shared" si="64"/>
        <v>75-
79.9</v>
      </c>
      <c r="M139" s="49" t="str">
        <f t="shared" si="64"/>
        <v>80-
84.9</v>
      </c>
      <c r="N139" s="49" t="str">
        <f t="shared" si="64"/>
        <v>≥85</v>
      </c>
      <c r="O139" s="50" t="str">
        <f t="shared" si="64"/>
        <v>Total</v>
      </c>
    </row>
    <row r="140" spans="1:16" ht="12.75">
      <c r="A140" s="26" t="s">
        <v>66</v>
      </c>
      <c r="B140" s="68">
        <f>SUM('Scotland 2015'!B32:F32)/'Scotland 2015'!S32*100</f>
        <v>1.4876973781794594</v>
      </c>
      <c r="C140" s="68">
        <f>'Scotland 2015'!G32/'Scotland 2015'!$S$32*100</f>
        <v>11.964136945002142</v>
      </c>
      <c r="D140" s="68">
        <f>'Scotland 2015'!H32/'Scotland 2015'!$S$32*100</f>
        <v>15.818084900109291</v>
      </c>
      <c r="E140" s="68">
        <f>'Scotland 2015'!I32/'Scotland 2015'!$S$32*100</f>
        <v>18.757783315789503</v>
      </c>
      <c r="F140" s="68">
        <f>'Scotland 2015'!J32/'Scotland 2015'!$S$32*100</f>
        <v>11.505189784181296</v>
      </c>
      <c r="G140" s="68">
        <f>'Scotland 2015'!K32/'Scotland 2015'!$S$32*100</f>
        <v>15.444380641607259</v>
      </c>
      <c r="H140" s="68">
        <f>'Scotland 2015'!L32/'Scotland 2015'!$S$32*100</f>
        <v>5.235852471148385</v>
      </c>
      <c r="I140" s="68">
        <f>'Scotland 2015'!M32/'Scotland 2015'!$S$32*100</f>
        <v>6.393963815395402</v>
      </c>
      <c r="J140" s="68">
        <f>'Scotland 2015'!N32/'Scotland 2015'!$S$32*100</f>
        <v>4.262809215843481</v>
      </c>
      <c r="K140" s="68">
        <f>'Scotland 2015'!O32/'Scotland 2015'!$S$32*100</f>
        <v>2.386605627309266</v>
      </c>
      <c r="L140" s="68">
        <f>'Scotland 2015'!P32/'Scotland 2015'!$S$32*100</f>
        <v>2.4436801108732262</v>
      </c>
      <c r="M140" s="68">
        <f>'Scotland 2015'!Q32/'Scotland 2015'!$S$32*100</f>
        <v>1.571204300050754</v>
      </c>
      <c r="N140" s="68">
        <f>'Scotland 2015'!R32/'Scotland 2015'!$S$32*100</f>
        <v>2.728611494510543</v>
      </c>
      <c r="O140" s="68">
        <f>'Scotland 2015'!S32/'Scotland 2015'!$S$32*100</f>
        <v>100</v>
      </c>
      <c r="P140" s="10"/>
    </row>
    <row r="141" spans="1:15" ht="13.5" thickBot="1">
      <c r="A141" s="27" t="s">
        <v>46</v>
      </c>
      <c r="B141" s="11">
        <f>B140</f>
        <v>1.4876973781794594</v>
      </c>
      <c r="C141" s="12">
        <f>B141+C140</f>
        <v>13.451834323181602</v>
      </c>
      <c r="D141" s="12">
        <f aca="true" t="shared" si="65" ref="D141:N141">C141+D140</f>
        <v>29.26991922329089</v>
      </c>
      <c r="E141" s="12">
        <f t="shared" si="65"/>
        <v>48.027702539080394</v>
      </c>
      <c r="F141" s="12">
        <f t="shared" si="65"/>
        <v>59.53289232326169</v>
      </c>
      <c r="G141" s="12">
        <f t="shared" si="65"/>
        <v>74.97727296486894</v>
      </c>
      <c r="H141" s="12">
        <f t="shared" si="65"/>
        <v>80.21312543601734</v>
      </c>
      <c r="I141" s="12">
        <f t="shared" si="65"/>
        <v>86.60708925141273</v>
      </c>
      <c r="J141" s="12">
        <f t="shared" si="65"/>
        <v>90.8698984672562</v>
      </c>
      <c r="K141" s="12">
        <f t="shared" si="65"/>
        <v>93.25650409456547</v>
      </c>
      <c r="L141" s="12">
        <f t="shared" si="65"/>
        <v>95.7001842054387</v>
      </c>
      <c r="M141" s="12">
        <f t="shared" si="65"/>
        <v>97.27138850548945</v>
      </c>
      <c r="N141" s="12">
        <f t="shared" si="65"/>
        <v>100</v>
      </c>
      <c r="O141" s="24"/>
    </row>
    <row r="142" spans="1:2" ht="12.75">
      <c r="A142" s="14"/>
      <c r="B142" s="14"/>
    </row>
    <row r="143" spans="1:2" ht="12.75">
      <c r="A143" s="15" t="s">
        <v>47</v>
      </c>
      <c r="B143" s="14"/>
    </row>
    <row r="144" spans="1:2" ht="13.5" thickBot="1">
      <c r="A144" s="14"/>
      <c r="B144" s="14"/>
    </row>
    <row r="145" spans="1:14" ht="13.5" thickBot="1">
      <c r="A145" s="14"/>
      <c r="B145" s="5" t="str">
        <f>B139</f>
        <v>&lt;30</v>
      </c>
      <c r="C145" s="29" t="str">
        <f aca="true" t="shared" si="66" ref="C145:N145">C139</f>
        <v>30-
34.9</v>
      </c>
      <c r="D145" s="29" t="str">
        <f t="shared" si="66"/>
        <v>35-
39.9</v>
      </c>
      <c r="E145" s="29" t="str">
        <f t="shared" si="66"/>
        <v>40-
44.9</v>
      </c>
      <c r="F145" s="29" t="str">
        <f t="shared" si="66"/>
        <v>45-
49.9</v>
      </c>
      <c r="G145" s="29" t="str">
        <f t="shared" si="66"/>
        <v>50-
54.9</v>
      </c>
      <c r="H145" s="29" t="str">
        <f t="shared" si="66"/>
        <v>55-
59.9</v>
      </c>
      <c r="I145" s="29" t="str">
        <f t="shared" si="66"/>
        <v>60-
64.9</v>
      </c>
      <c r="J145" s="29" t="str">
        <f t="shared" si="66"/>
        <v>65-
69.9</v>
      </c>
      <c r="K145" s="29" t="str">
        <f t="shared" si="66"/>
        <v>70-
74.9</v>
      </c>
      <c r="L145" s="29" t="str">
        <f t="shared" si="66"/>
        <v>75-
79.9</v>
      </c>
      <c r="M145" s="29" t="str">
        <f t="shared" si="66"/>
        <v>80-
84.9</v>
      </c>
      <c r="N145" s="30" t="str">
        <f t="shared" si="66"/>
        <v>≥85</v>
      </c>
    </row>
    <row r="146" spans="1:16" ht="12.75">
      <c r="A146" s="26" t="str">
        <f aca="true" t="shared" si="67" ref="A146:N146">A140</f>
        <v>% of all premium beer</v>
      </c>
      <c r="B146" s="56">
        <f t="shared" si="67"/>
        <v>1.4876973781794594</v>
      </c>
      <c r="C146" s="36">
        <f t="shared" si="67"/>
        <v>11.964136945002142</v>
      </c>
      <c r="D146" s="36">
        <f t="shared" si="67"/>
        <v>15.818084900109291</v>
      </c>
      <c r="E146" s="36">
        <f t="shared" si="67"/>
        <v>18.757783315789503</v>
      </c>
      <c r="F146" s="36">
        <f t="shared" si="67"/>
        <v>11.505189784181296</v>
      </c>
      <c r="G146" s="36">
        <f t="shared" si="67"/>
        <v>15.444380641607259</v>
      </c>
      <c r="H146" s="36">
        <f t="shared" si="67"/>
        <v>5.235852471148385</v>
      </c>
      <c r="I146" s="36">
        <f t="shared" si="67"/>
        <v>6.393963815395402</v>
      </c>
      <c r="J146" s="36">
        <f t="shared" si="67"/>
        <v>4.262809215843481</v>
      </c>
      <c r="K146" s="36">
        <f t="shared" si="67"/>
        <v>2.386605627309266</v>
      </c>
      <c r="L146" s="36">
        <f t="shared" si="67"/>
        <v>2.4436801108732262</v>
      </c>
      <c r="M146" s="36">
        <f t="shared" si="67"/>
        <v>1.571204300050754</v>
      </c>
      <c r="N146" s="37">
        <f t="shared" si="67"/>
        <v>2.728611494510543</v>
      </c>
      <c r="P146" s="10"/>
    </row>
    <row r="147" spans="1:14" ht="12.75">
      <c r="A147" s="31" t="s">
        <v>48</v>
      </c>
      <c r="B147" s="53">
        <f aca="true" t="shared" si="68" ref="B147:N147">IF(B146&lt;1,ROUND(B146,1),ROUND(B146,0))</f>
        <v>1</v>
      </c>
      <c r="C147" s="39">
        <f t="shared" si="68"/>
        <v>12</v>
      </c>
      <c r="D147" s="39">
        <f t="shared" si="68"/>
        <v>16</v>
      </c>
      <c r="E147" s="39">
        <f t="shared" si="68"/>
        <v>19</v>
      </c>
      <c r="F147" s="39">
        <f t="shared" si="68"/>
        <v>12</v>
      </c>
      <c r="G147" s="39">
        <f t="shared" si="68"/>
        <v>15</v>
      </c>
      <c r="H147" s="39">
        <f t="shared" si="68"/>
        <v>5</v>
      </c>
      <c r="I147" s="39">
        <f t="shared" si="68"/>
        <v>6</v>
      </c>
      <c r="J147" s="39">
        <f t="shared" si="68"/>
        <v>4</v>
      </c>
      <c r="K147" s="39">
        <f t="shared" si="68"/>
        <v>2</v>
      </c>
      <c r="L147" s="39">
        <f t="shared" si="68"/>
        <v>2</v>
      </c>
      <c r="M147" s="39">
        <f t="shared" si="68"/>
        <v>2</v>
      </c>
      <c r="N147" s="40">
        <f t="shared" si="68"/>
        <v>3</v>
      </c>
    </row>
    <row r="148" spans="1:16" ht="25.5">
      <c r="A148" s="31" t="s">
        <v>49</v>
      </c>
      <c r="B148" s="53">
        <f aca="true" t="shared" si="69" ref="B148:N148">IF(B141&gt;1,ROUND(B141,0),B141)</f>
        <v>1</v>
      </c>
      <c r="C148" s="39">
        <f t="shared" si="69"/>
        <v>13</v>
      </c>
      <c r="D148" s="39">
        <f t="shared" si="69"/>
        <v>29</v>
      </c>
      <c r="E148" s="39">
        <f t="shared" si="69"/>
        <v>48</v>
      </c>
      <c r="F148" s="39">
        <f t="shared" si="69"/>
        <v>60</v>
      </c>
      <c r="G148" s="39">
        <f t="shared" si="69"/>
        <v>75</v>
      </c>
      <c r="H148" s="39">
        <f t="shared" si="69"/>
        <v>80</v>
      </c>
      <c r="I148" s="39">
        <f t="shared" si="69"/>
        <v>87</v>
      </c>
      <c r="J148" s="39">
        <f t="shared" si="69"/>
        <v>91</v>
      </c>
      <c r="K148" s="39">
        <f t="shared" si="69"/>
        <v>93</v>
      </c>
      <c r="L148" s="39">
        <f t="shared" si="69"/>
        <v>96</v>
      </c>
      <c r="M148" s="39">
        <f t="shared" si="69"/>
        <v>97</v>
      </c>
      <c r="N148" s="40">
        <f t="shared" si="69"/>
        <v>100</v>
      </c>
      <c r="P148" s="10"/>
    </row>
    <row r="149" spans="1:14" ht="13.5" thickBot="1">
      <c r="A149" s="27" t="s">
        <v>50</v>
      </c>
      <c r="B149" s="54">
        <f aca="true" t="shared" si="70" ref="B149:N149">B148</f>
        <v>1</v>
      </c>
      <c r="C149" s="42">
        <f t="shared" si="70"/>
        <v>13</v>
      </c>
      <c r="D149" s="42">
        <f t="shared" si="70"/>
        <v>29</v>
      </c>
      <c r="E149" s="42">
        <f t="shared" si="70"/>
        <v>48</v>
      </c>
      <c r="F149" s="42">
        <f t="shared" si="70"/>
        <v>60</v>
      </c>
      <c r="G149" s="42">
        <f t="shared" si="70"/>
        <v>75</v>
      </c>
      <c r="H149" s="42">
        <f t="shared" si="70"/>
        <v>80</v>
      </c>
      <c r="I149" s="42">
        <f t="shared" si="70"/>
        <v>87</v>
      </c>
      <c r="J149" s="42">
        <f t="shared" si="70"/>
        <v>91</v>
      </c>
      <c r="K149" s="42">
        <f t="shared" si="70"/>
        <v>93</v>
      </c>
      <c r="L149" s="42">
        <f t="shared" si="70"/>
        <v>96</v>
      </c>
      <c r="M149" s="42">
        <f t="shared" si="70"/>
        <v>97</v>
      </c>
      <c r="N149" s="43">
        <f t="shared" si="70"/>
        <v>100</v>
      </c>
    </row>
    <row r="151" spans="1:2" ht="12.75">
      <c r="A151" s="14" t="s">
        <v>67</v>
      </c>
      <c r="B151" s="17"/>
    </row>
    <row r="152" spans="1:2" ht="13.5" thickBot="1">
      <c r="A152" s="3" t="s">
        <v>29</v>
      </c>
      <c r="B152" s="3"/>
    </row>
    <row r="153" spans="2:15" ht="13.5" thickBot="1">
      <c r="B153" s="5" t="str">
        <f>B139</f>
        <v>&lt;30</v>
      </c>
      <c r="C153" s="29" t="str">
        <f aca="true" t="shared" si="71" ref="C153:O153">C139</f>
        <v>30-
34.9</v>
      </c>
      <c r="D153" s="29" t="str">
        <f t="shared" si="71"/>
        <v>35-
39.9</v>
      </c>
      <c r="E153" s="29" t="str">
        <f t="shared" si="71"/>
        <v>40-
44.9</v>
      </c>
      <c r="F153" s="29" t="str">
        <f t="shared" si="71"/>
        <v>45-
49.9</v>
      </c>
      <c r="G153" s="29" t="str">
        <f t="shared" si="71"/>
        <v>50-
54.9</v>
      </c>
      <c r="H153" s="29" t="str">
        <f t="shared" si="71"/>
        <v>55-
59.9</v>
      </c>
      <c r="I153" s="29" t="str">
        <f t="shared" si="71"/>
        <v>60-
64.9</v>
      </c>
      <c r="J153" s="29" t="str">
        <f t="shared" si="71"/>
        <v>65-
69.9</v>
      </c>
      <c r="K153" s="29" t="str">
        <f t="shared" si="71"/>
        <v>70-
74.9</v>
      </c>
      <c r="L153" s="29" t="str">
        <f t="shared" si="71"/>
        <v>75-
79.9</v>
      </c>
      <c r="M153" s="29" t="str">
        <f t="shared" si="71"/>
        <v>80-
84.9</v>
      </c>
      <c r="N153" s="29" t="str">
        <f t="shared" si="71"/>
        <v>≥85</v>
      </c>
      <c r="O153" s="30" t="str">
        <f t="shared" si="71"/>
        <v>Total</v>
      </c>
    </row>
    <row r="154" spans="1:16" ht="13.5" thickBot="1">
      <c r="A154" s="9" t="s">
        <v>68</v>
      </c>
      <c r="B154" s="18">
        <f>SUM('Scotland 2015'!B31:F31)/'Scotland 2015'!S31*100</f>
        <v>7.174638762197894</v>
      </c>
      <c r="C154" s="18">
        <f>'Scotland 2015'!G31/'Scotland 2015'!$S$31*100</f>
        <v>21.13121764892603</v>
      </c>
      <c r="D154" s="18">
        <f>'Scotland 2015'!H31/'Scotland 2015'!$S$31*100</f>
        <v>22.23230685157005</v>
      </c>
      <c r="E154" s="18">
        <f>'Scotland 2015'!I31/'Scotland 2015'!$S$31*100</f>
        <v>6.748223356772233</v>
      </c>
      <c r="F154" s="18">
        <f>'Scotland 2015'!J31/'Scotland 2015'!$S$31*100</f>
        <v>14.37053530683958</v>
      </c>
      <c r="G154" s="18">
        <f>'Scotland 2015'!K31/'Scotland 2015'!$S$31*100</f>
        <v>12.188261960336904</v>
      </c>
      <c r="H154" s="18">
        <f>'Scotland 2015'!L31/'Scotland 2015'!$S$31*100</f>
        <v>9.619987089897885</v>
      </c>
      <c r="I154" s="18">
        <f>'Scotland 2015'!M31/'Scotland 2015'!$S$31*100</f>
        <v>2.6530901215351</v>
      </c>
      <c r="J154" s="18">
        <f>'Scotland 2015'!N31/'Scotland 2015'!$S$31*100</f>
        <v>1.754915735100259</v>
      </c>
      <c r="K154" s="18">
        <f>'Scotland 2015'!O31/'Scotland 2015'!$S$31*100</f>
        <v>0.46946405137400027</v>
      </c>
      <c r="L154" s="18">
        <f>'Scotland 2015'!P31/'Scotland 2015'!$S$31*100</f>
        <v>0.5445128813902509</v>
      </c>
      <c r="M154" s="18">
        <f>'Scotland 2015'!Q31/'Scotland 2015'!$S$31*100</f>
        <v>0.3929058115612838</v>
      </c>
      <c r="N154" s="18">
        <f>'Scotland 2015'!R31/'Scotland 2015'!$S$31*100</f>
        <v>0.7199404224985305</v>
      </c>
      <c r="O154" s="18">
        <f>'Scotland 2015'!S31/'Scotland 2015'!$S$31*100</f>
        <v>100</v>
      </c>
      <c r="P154" s="10"/>
    </row>
    <row r="155" spans="1:15" ht="13.5" thickBot="1">
      <c r="A155" s="9" t="s">
        <v>46</v>
      </c>
      <c r="B155" s="11">
        <f>B154</f>
        <v>7.174638762197894</v>
      </c>
      <c r="C155" s="12">
        <f>B155+C154</f>
        <v>28.305856411123923</v>
      </c>
      <c r="D155" s="12">
        <f aca="true" t="shared" si="72" ref="D155:N155">C155+D154</f>
        <v>50.53816326269397</v>
      </c>
      <c r="E155" s="12">
        <f t="shared" si="72"/>
        <v>57.28638661946621</v>
      </c>
      <c r="F155" s="12">
        <f t="shared" si="72"/>
        <v>71.65692192630578</v>
      </c>
      <c r="G155" s="12">
        <f t="shared" si="72"/>
        <v>83.84518388664269</v>
      </c>
      <c r="H155" s="12">
        <f t="shared" si="72"/>
        <v>93.46517097654058</v>
      </c>
      <c r="I155" s="12">
        <f t="shared" si="72"/>
        <v>96.11826109807568</v>
      </c>
      <c r="J155" s="12">
        <f t="shared" si="72"/>
        <v>97.87317683317593</v>
      </c>
      <c r="K155" s="12">
        <f t="shared" si="72"/>
        <v>98.34264088454994</v>
      </c>
      <c r="L155" s="12">
        <f t="shared" si="72"/>
        <v>98.88715376594018</v>
      </c>
      <c r="M155" s="12">
        <f t="shared" si="72"/>
        <v>99.28005957750146</v>
      </c>
      <c r="N155" s="12">
        <f t="shared" si="72"/>
        <v>99.99999999999999</v>
      </c>
      <c r="O155" s="13"/>
    </row>
    <row r="156" spans="1:2" ht="12.75">
      <c r="A156" s="14"/>
      <c r="B156" s="14"/>
    </row>
    <row r="157" spans="1:2" ht="12.75">
      <c r="A157" s="15" t="s">
        <v>47</v>
      </c>
      <c r="B157" s="14"/>
    </row>
    <row r="158" spans="1:2" ht="13.5" thickBot="1">
      <c r="A158" s="14"/>
      <c r="B158" s="14"/>
    </row>
    <row r="159" spans="1:14" ht="13.5" thickBot="1">
      <c r="A159" s="14"/>
      <c r="B159" s="20" t="str">
        <f>B153</f>
        <v>&lt;30</v>
      </c>
      <c r="C159" s="49" t="str">
        <f aca="true" t="shared" si="73" ref="C159:N159">C153</f>
        <v>30-
34.9</v>
      </c>
      <c r="D159" s="49" t="str">
        <f t="shared" si="73"/>
        <v>35-
39.9</v>
      </c>
      <c r="E159" s="49" t="str">
        <f t="shared" si="73"/>
        <v>40-
44.9</v>
      </c>
      <c r="F159" s="49" t="str">
        <f t="shared" si="73"/>
        <v>45-
49.9</v>
      </c>
      <c r="G159" s="49" t="str">
        <f t="shared" si="73"/>
        <v>50-
54.9</v>
      </c>
      <c r="H159" s="49" t="str">
        <f t="shared" si="73"/>
        <v>55-
59.9</v>
      </c>
      <c r="I159" s="49" t="str">
        <f t="shared" si="73"/>
        <v>60-
64.9</v>
      </c>
      <c r="J159" s="49" t="str">
        <f t="shared" si="73"/>
        <v>65-
69.9</v>
      </c>
      <c r="K159" s="49" t="str">
        <f t="shared" si="73"/>
        <v>70-
74.9</v>
      </c>
      <c r="L159" s="49" t="str">
        <f t="shared" si="73"/>
        <v>75-
79.9</v>
      </c>
      <c r="M159" s="49" t="str">
        <f t="shared" si="73"/>
        <v>80-
84.9</v>
      </c>
      <c r="N159" s="50" t="str">
        <f t="shared" si="73"/>
        <v>≥85</v>
      </c>
    </row>
    <row r="160" spans="1:16" ht="12.75">
      <c r="A160" s="26" t="str">
        <f aca="true" t="shared" si="74" ref="A160:N160">A154</f>
        <v>% of all standard beer</v>
      </c>
      <c r="B160" s="35">
        <f t="shared" si="74"/>
        <v>7.174638762197894</v>
      </c>
      <c r="C160" s="36">
        <f t="shared" si="74"/>
        <v>21.13121764892603</v>
      </c>
      <c r="D160" s="36">
        <f t="shared" si="74"/>
        <v>22.23230685157005</v>
      </c>
      <c r="E160" s="36">
        <f t="shared" si="74"/>
        <v>6.748223356772233</v>
      </c>
      <c r="F160" s="36">
        <f t="shared" si="74"/>
        <v>14.37053530683958</v>
      </c>
      <c r="G160" s="36">
        <f t="shared" si="74"/>
        <v>12.188261960336904</v>
      </c>
      <c r="H160" s="36">
        <f t="shared" si="74"/>
        <v>9.619987089897885</v>
      </c>
      <c r="I160" s="36">
        <f t="shared" si="74"/>
        <v>2.6530901215351</v>
      </c>
      <c r="J160" s="36">
        <f t="shared" si="74"/>
        <v>1.754915735100259</v>
      </c>
      <c r="K160" s="36">
        <f t="shared" si="74"/>
        <v>0.46946405137400027</v>
      </c>
      <c r="L160" s="36">
        <f t="shared" si="74"/>
        <v>0.5445128813902509</v>
      </c>
      <c r="M160" s="36">
        <f t="shared" si="74"/>
        <v>0.3929058115612838</v>
      </c>
      <c r="N160" s="37">
        <f t="shared" si="74"/>
        <v>0.7199404224985305</v>
      </c>
      <c r="P160" s="10"/>
    </row>
    <row r="161" spans="1:14" ht="12.75">
      <c r="A161" s="31" t="s">
        <v>48</v>
      </c>
      <c r="B161" s="38">
        <f aca="true" t="shared" si="75" ref="B161:N161">IF(B160&lt;1,ROUND(B160,1),ROUND(B160,0))</f>
        <v>7</v>
      </c>
      <c r="C161" s="39">
        <f t="shared" si="75"/>
        <v>21</v>
      </c>
      <c r="D161" s="39">
        <f t="shared" si="75"/>
        <v>22</v>
      </c>
      <c r="E161" s="39">
        <f t="shared" si="75"/>
        <v>7</v>
      </c>
      <c r="F161" s="39">
        <f t="shared" si="75"/>
        <v>14</v>
      </c>
      <c r="G161" s="39">
        <f t="shared" si="75"/>
        <v>12</v>
      </c>
      <c r="H161" s="39">
        <f t="shared" si="75"/>
        <v>10</v>
      </c>
      <c r="I161" s="39">
        <f t="shared" si="75"/>
        <v>3</v>
      </c>
      <c r="J161" s="39">
        <f t="shared" si="75"/>
        <v>2</v>
      </c>
      <c r="K161" s="39">
        <f t="shared" si="75"/>
        <v>0.5</v>
      </c>
      <c r="L161" s="39">
        <f t="shared" si="75"/>
        <v>0.5</v>
      </c>
      <c r="M161" s="39">
        <f t="shared" si="75"/>
        <v>0.4</v>
      </c>
      <c r="N161" s="40">
        <f t="shared" si="75"/>
        <v>0.7</v>
      </c>
    </row>
    <row r="162" spans="1:16" ht="25.5">
      <c r="A162" s="31" t="s">
        <v>49</v>
      </c>
      <c r="B162" s="38">
        <f aca="true" t="shared" si="76" ref="B162:N162">IF(B155&gt;1,ROUND(B155,0),B155)</f>
        <v>7</v>
      </c>
      <c r="C162" s="39">
        <f t="shared" si="76"/>
        <v>28</v>
      </c>
      <c r="D162" s="39">
        <f t="shared" si="76"/>
        <v>51</v>
      </c>
      <c r="E162" s="39">
        <f t="shared" si="76"/>
        <v>57</v>
      </c>
      <c r="F162" s="39">
        <f t="shared" si="76"/>
        <v>72</v>
      </c>
      <c r="G162" s="39">
        <f t="shared" si="76"/>
        <v>84</v>
      </c>
      <c r="H162" s="39">
        <f t="shared" si="76"/>
        <v>93</v>
      </c>
      <c r="I162" s="39">
        <f t="shared" si="76"/>
        <v>96</v>
      </c>
      <c r="J162" s="39">
        <f t="shared" si="76"/>
        <v>98</v>
      </c>
      <c r="K162" s="39">
        <f t="shared" si="76"/>
        <v>98</v>
      </c>
      <c r="L162" s="39">
        <f t="shared" si="76"/>
        <v>99</v>
      </c>
      <c r="M162" s="39">
        <f t="shared" si="76"/>
        <v>99</v>
      </c>
      <c r="N162" s="40">
        <f t="shared" si="76"/>
        <v>100</v>
      </c>
      <c r="P162" s="10"/>
    </row>
    <row r="163" spans="1:14" ht="13.5" thickBot="1">
      <c r="A163" s="27" t="s">
        <v>50</v>
      </c>
      <c r="B163" s="41">
        <f aca="true" t="shared" si="77" ref="B163:N163">B162</f>
        <v>7</v>
      </c>
      <c r="C163" s="42">
        <f t="shared" si="77"/>
        <v>28</v>
      </c>
      <c r="D163" s="42">
        <f t="shared" si="77"/>
        <v>51</v>
      </c>
      <c r="E163" s="42">
        <f t="shared" si="77"/>
        <v>57</v>
      </c>
      <c r="F163" s="42">
        <f t="shared" si="77"/>
        <v>72</v>
      </c>
      <c r="G163" s="42">
        <f t="shared" si="77"/>
        <v>84</v>
      </c>
      <c r="H163" s="42">
        <f t="shared" si="77"/>
        <v>93</v>
      </c>
      <c r="I163" s="42">
        <f t="shared" si="77"/>
        <v>96</v>
      </c>
      <c r="J163" s="42">
        <f t="shared" si="77"/>
        <v>98</v>
      </c>
      <c r="K163" s="42">
        <f t="shared" si="77"/>
        <v>98</v>
      </c>
      <c r="L163" s="42">
        <f t="shared" si="77"/>
        <v>99</v>
      </c>
      <c r="M163" s="42">
        <f t="shared" si="77"/>
        <v>99</v>
      </c>
      <c r="N163" s="43">
        <f t="shared" si="77"/>
        <v>100</v>
      </c>
    </row>
    <row r="165" spans="1:2" ht="12.75">
      <c r="A165" s="14" t="s">
        <v>90</v>
      </c>
      <c r="B165" s="17"/>
    </row>
    <row r="166" spans="1:2" ht="13.5" thickBot="1">
      <c r="A166" s="3" t="s">
        <v>29</v>
      </c>
      <c r="B166" s="3"/>
    </row>
    <row r="167" spans="2:15" ht="13.5" thickBot="1">
      <c r="B167" s="5" t="str">
        <f>B153</f>
        <v>&lt;30</v>
      </c>
      <c r="C167" s="29" t="str">
        <f aca="true" t="shared" si="78" ref="C167:O167">C153</f>
        <v>30-
34.9</v>
      </c>
      <c r="D167" s="29" t="str">
        <f t="shared" si="78"/>
        <v>35-
39.9</v>
      </c>
      <c r="E167" s="29" t="str">
        <f t="shared" si="78"/>
        <v>40-
44.9</v>
      </c>
      <c r="F167" s="29" t="str">
        <f t="shared" si="78"/>
        <v>45-
49.9</v>
      </c>
      <c r="G167" s="29" t="str">
        <f t="shared" si="78"/>
        <v>50-
54.9</v>
      </c>
      <c r="H167" s="29" t="str">
        <f t="shared" si="78"/>
        <v>55-
59.9</v>
      </c>
      <c r="I167" s="29" t="str">
        <f t="shared" si="78"/>
        <v>60-
64.9</v>
      </c>
      <c r="J167" s="29" t="str">
        <f t="shared" si="78"/>
        <v>65-
69.9</v>
      </c>
      <c r="K167" s="29" t="str">
        <f t="shared" si="78"/>
        <v>70-
74.9</v>
      </c>
      <c r="L167" s="29" t="str">
        <f t="shared" si="78"/>
        <v>75-
79.9</v>
      </c>
      <c r="M167" s="29" t="str">
        <f t="shared" si="78"/>
        <v>80-
84.9</v>
      </c>
      <c r="N167" s="29" t="str">
        <f t="shared" si="78"/>
        <v>≥85</v>
      </c>
      <c r="O167" s="30" t="str">
        <f t="shared" si="78"/>
        <v>Total</v>
      </c>
    </row>
    <row r="168" spans="1:15" ht="13.5" thickBot="1">
      <c r="A168" s="9" t="s">
        <v>68</v>
      </c>
      <c r="B168" s="18">
        <f>SUM('Scotland 2015'!B20:F20)/'Scotland 2015'!$S$20*100</f>
        <v>6.414858748608148</v>
      </c>
      <c r="C168" s="18">
        <f>'Scotland 2015'!G20/'Scotland 2015'!$S$20*100</f>
        <v>8.068321700496698</v>
      </c>
      <c r="D168" s="18">
        <f>'Scotland 2015'!H20/'Scotland 2015'!$S$20*100</f>
        <v>4.778035209758355</v>
      </c>
      <c r="E168" s="18">
        <f>'Scotland 2015'!I20/'Scotland 2015'!$S$20*100</f>
        <v>5.571623722508422</v>
      </c>
      <c r="F168" s="18">
        <f>'Scotland 2015'!J20/'Scotland 2015'!$S$20*100</f>
        <v>9.36229262936161</v>
      </c>
      <c r="G168" s="18">
        <f>'Scotland 2015'!K20/'Scotland 2015'!$S$20*100</f>
        <v>22.875372440688764</v>
      </c>
      <c r="H168" s="18">
        <f>'Scotland 2015'!L20/'Scotland 2015'!$S$20*100</f>
        <v>12.96418676553939</v>
      </c>
      <c r="I168" s="18">
        <f>'Scotland 2015'!M20/'Scotland 2015'!$S$20*100</f>
        <v>10.786500668579498</v>
      </c>
      <c r="J168" s="18">
        <f>'Scotland 2015'!N20/'Scotland 2015'!$S$20*100</f>
        <v>5.637802358036201</v>
      </c>
      <c r="K168" s="18">
        <f>'Scotland 2015'!O20/'Scotland 2015'!$S$20*100</f>
        <v>5.684688464134478</v>
      </c>
      <c r="L168" s="18">
        <f>'Scotland 2015'!P20/'Scotland 2015'!$S$20*100</f>
        <v>4.358624739684091</v>
      </c>
      <c r="M168" s="18">
        <f>'Scotland 2015'!Q20/'Scotland 2015'!$S$20*100</f>
        <v>0.7190971679329494</v>
      </c>
      <c r="N168" s="18">
        <f>'Scotland 2015'!R20/'Scotland 2015'!$S$20*100</f>
        <v>2.77859538467138</v>
      </c>
      <c r="O168" s="18">
        <f>'Scotland 2015'!S20/'Scotland 2015'!$S$20*100</f>
        <v>100</v>
      </c>
    </row>
    <row r="169" spans="1:15" ht="13.5" thickBot="1">
      <c r="A169" s="9" t="s">
        <v>46</v>
      </c>
      <c r="B169" s="11">
        <f>B168</f>
        <v>6.414858748608148</v>
      </c>
      <c r="C169" s="12">
        <f aca="true" t="shared" si="79" ref="C169:N169">B169+C168</f>
        <v>14.483180449104847</v>
      </c>
      <c r="D169" s="12">
        <f t="shared" si="79"/>
        <v>19.2612156588632</v>
      </c>
      <c r="E169" s="12">
        <f t="shared" si="79"/>
        <v>24.83283938137162</v>
      </c>
      <c r="F169" s="12">
        <f t="shared" si="79"/>
        <v>34.19513201073323</v>
      </c>
      <c r="G169" s="12">
        <f t="shared" si="79"/>
        <v>57.070504451421996</v>
      </c>
      <c r="H169" s="12">
        <f t="shared" si="79"/>
        <v>70.03469121696139</v>
      </c>
      <c r="I169" s="12">
        <f t="shared" si="79"/>
        <v>80.82119188554088</v>
      </c>
      <c r="J169" s="12">
        <f t="shared" si="79"/>
        <v>86.45899424357708</v>
      </c>
      <c r="K169" s="12">
        <f t="shared" si="79"/>
        <v>92.14368270771156</v>
      </c>
      <c r="L169" s="12">
        <f t="shared" si="79"/>
        <v>96.50230744739565</v>
      </c>
      <c r="M169" s="12">
        <f t="shared" si="79"/>
        <v>97.2214046153286</v>
      </c>
      <c r="N169" s="12">
        <f t="shared" si="79"/>
        <v>99.99999999999997</v>
      </c>
      <c r="O169" s="13"/>
    </row>
    <row r="170" spans="1:2" ht="12.75">
      <c r="A170" s="14"/>
      <c r="B170" s="14"/>
    </row>
    <row r="171" spans="1:2" ht="12.75">
      <c r="A171" s="15" t="s">
        <v>47</v>
      </c>
      <c r="B171" s="14"/>
    </row>
    <row r="172" spans="1:2" ht="13.5" thickBot="1">
      <c r="A172" s="14"/>
      <c r="B172" s="14"/>
    </row>
    <row r="173" spans="1:14" ht="13.5" thickBot="1">
      <c r="A173" s="14"/>
      <c r="B173" s="20" t="str">
        <f>B167</f>
        <v>&lt;30</v>
      </c>
      <c r="C173" s="49" t="str">
        <f aca="true" t="shared" si="80" ref="C173:N173">C167</f>
        <v>30-
34.9</v>
      </c>
      <c r="D173" s="49" t="str">
        <f t="shared" si="80"/>
        <v>35-
39.9</v>
      </c>
      <c r="E173" s="49" t="str">
        <f t="shared" si="80"/>
        <v>40-
44.9</v>
      </c>
      <c r="F173" s="49" t="str">
        <f t="shared" si="80"/>
        <v>45-
49.9</v>
      </c>
      <c r="G173" s="49" t="str">
        <f t="shared" si="80"/>
        <v>50-
54.9</v>
      </c>
      <c r="H173" s="49" t="str">
        <f t="shared" si="80"/>
        <v>55-
59.9</v>
      </c>
      <c r="I173" s="49" t="str">
        <f t="shared" si="80"/>
        <v>60-
64.9</v>
      </c>
      <c r="J173" s="49" t="str">
        <f t="shared" si="80"/>
        <v>65-
69.9</v>
      </c>
      <c r="K173" s="49" t="str">
        <f t="shared" si="80"/>
        <v>70-
74.9</v>
      </c>
      <c r="L173" s="49" t="str">
        <f t="shared" si="80"/>
        <v>75-
79.9</v>
      </c>
      <c r="M173" s="49" t="str">
        <f t="shared" si="80"/>
        <v>80-
84.9</v>
      </c>
      <c r="N173" s="50" t="str">
        <f t="shared" si="80"/>
        <v>≥85</v>
      </c>
    </row>
    <row r="174" spans="1:14" ht="12.75">
      <c r="A174" s="26" t="str">
        <f aca="true" t="shared" si="81" ref="A174:N174">A168</f>
        <v>% of all standard beer</v>
      </c>
      <c r="B174" s="35">
        <f t="shared" si="81"/>
        <v>6.414858748608148</v>
      </c>
      <c r="C174" s="36">
        <f t="shared" si="81"/>
        <v>8.068321700496698</v>
      </c>
      <c r="D174" s="36">
        <f t="shared" si="81"/>
        <v>4.778035209758355</v>
      </c>
      <c r="E174" s="36">
        <f t="shared" si="81"/>
        <v>5.571623722508422</v>
      </c>
      <c r="F174" s="36">
        <f t="shared" si="81"/>
        <v>9.36229262936161</v>
      </c>
      <c r="G174" s="36">
        <f t="shared" si="81"/>
        <v>22.875372440688764</v>
      </c>
      <c r="H174" s="36">
        <f t="shared" si="81"/>
        <v>12.96418676553939</v>
      </c>
      <c r="I174" s="36">
        <f t="shared" si="81"/>
        <v>10.786500668579498</v>
      </c>
      <c r="J174" s="36">
        <f t="shared" si="81"/>
        <v>5.637802358036201</v>
      </c>
      <c r="K174" s="36">
        <f t="shared" si="81"/>
        <v>5.684688464134478</v>
      </c>
      <c r="L174" s="36">
        <f t="shared" si="81"/>
        <v>4.358624739684091</v>
      </c>
      <c r="M174" s="36">
        <f t="shared" si="81"/>
        <v>0.7190971679329494</v>
      </c>
      <c r="N174" s="37">
        <f t="shared" si="81"/>
        <v>2.77859538467138</v>
      </c>
    </row>
    <row r="175" spans="1:14" ht="12.75">
      <c r="A175" s="31" t="s">
        <v>48</v>
      </c>
      <c r="B175" s="38">
        <f aca="true" t="shared" si="82" ref="B175:N175">IF(B174&lt;1,ROUND(B174,1),ROUND(B174,0))</f>
        <v>6</v>
      </c>
      <c r="C175" s="39">
        <f t="shared" si="82"/>
        <v>8</v>
      </c>
      <c r="D175" s="39">
        <f t="shared" si="82"/>
        <v>5</v>
      </c>
      <c r="E175" s="39">
        <f t="shared" si="82"/>
        <v>6</v>
      </c>
      <c r="F175" s="39">
        <f t="shared" si="82"/>
        <v>9</v>
      </c>
      <c r="G175" s="39">
        <f t="shared" si="82"/>
        <v>23</v>
      </c>
      <c r="H175" s="39">
        <f t="shared" si="82"/>
        <v>13</v>
      </c>
      <c r="I175" s="39">
        <f t="shared" si="82"/>
        <v>11</v>
      </c>
      <c r="J175" s="39">
        <f t="shared" si="82"/>
        <v>6</v>
      </c>
      <c r="K175" s="39">
        <f t="shared" si="82"/>
        <v>6</v>
      </c>
      <c r="L175" s="39">
        <f t="shared" si="82"/>
        <v>4</v>
      </c>
      <c r="M175" s="39">
        <f t="shared" si="82"/>
        <v>0.7</v>
      </c>
      <c r="N175" s="40">
        <f t="shared" si="82"/>
        <v>3</v>
      </c>
    </row>
    <row r="176" spans="1:14" ht="25.5">
      <c r="A176" s="31" t="s">
        <v>49</v>
      </c>
      <c r="B176" s="38">
        <f aca="true" t="shared" si="83" ref="B176:N176">IF(B169&gt;1,ROUND(B169,0),B169)</f>
        <v>6</v>
      </c>
      <c r="C176" s="39">
        <f t="shared" si="83"/>
        <v>14</v>
      </c>
      <c r="D176" s="39">
        <f t="shared" si="83"/>
        <v>19</v>
      </c>
      <c r="E176" s="39">
        <f t="shared" si="83"/>
        <v>25</v>
      </c>
      <c r="F176" s="39">
        <f t="shared" si="83"/>
        <v>34</v>
      </c>
      <c r="G176" s="39">
        <f t="shared" si="83"/>
        <v>57</v>
      </c>
      <c r="H176" s="39">
        <f t="shared" si="83"/>
        <v>70</v>
      </c>
      <c r="I176" s="39">
        <f t="shared" si="83"/>
        <v>81</v>
      </c>
      <c r="J176" s="39">
        <f t="shared" si="83"/>
        <v>86</v>
      </c>
      <c r="K176" s="39">
        <f t="shared" si="83"/>
        <v>92</v>
      </c>
      <c r="L176" s="39">
        <f t="shared" si="83"/>
        <v>97</v>
      </c>
      <c r="M176" s="39">
        <f t="shared" si="83"/>
        <v>97</v>
      </c>
      <c r="N176" s="40">
        <f t="shared" si="83"/>
        <v>100</v>
      </c>
    </row>
    <row r="177" spans="1:14" ht="13.5" thickBot="1">
      <c r="A177" s="27" t="s">
        <v>50</v>
      </c>
      <c r="B177" s="41">
        <f aca="true" t="shared" si="84" ref="B177:N177">B176</f>
        <v>6</v>
      </c>
      <c r="C177" s="42">
        <f t="shared" si="84"/>
        <v>14</v>
      </c>
      <c r="D177" s="42">
        <f t="shared" si="84"/>
        <v>19</v>
      </c>
      <c r="E177" s="42">
        <f t="shared" si="84"/>
        <v>25</v>
      </c>
      <c r="F177" s="42">
        <f t="shared" si="84"/>
        <v>34</v>
      </c>
      <c r="G177" s="42">
        <f t="shared" si="84"/>
        <v>57</v>
      </c>
      <c r="H177" s="42">
        <f t="shared" si="84"/>
        <v>70</v>
      </c>
      <c r="I177" s="42">
        <f t="shared" si="84"/>
        <v>81</v>
      </c>
      <c r="J177" s="42">
        <f t="shared" si="84"/>
        <v>86</v>
      </c>
      <c r="K177" s="42">
        <f t="shared" si="84"/>
        <v>92</v>
      </c>
      <c r="L177" s="42">
        <f t="shared" si="84"/>
        <v>97</v>
      </c>
      <c r="M177" s="42">
        <f t="shared" si="84"/>
        <v>97</v>
      </c>
      <c r="N177" s="43">
        <f t="shared" si="84"/>
        <v>100</v>
      </c>
    </row>
    <row r="180" ht="12.75">
      <c r="A180" s="3" t="s">
        <v>89</v>
      </c>
    </row>
    <row r="181" spans="2:17" ht="12.75">
      <c r="B181" s="72" t="s">
        <v>76</v>
      </c>
      <c r="C181" s="73" t="s">
        <v>30</v>
      </c>
      <c r="D181" s="73" t="s">
        <v>31</v>
      </c>
      <c r="E181" s="73" t="s">
        <v>32</v>
      </c>
      <c r="F181" s="73" t="s">
        <v>33</v>
      </c>
      <c r="G181" s="73" t="s">
        <v>34</v>
      </c>
      <c r="H181" s="73" t="s">
        <v>35</v>
      </c>
      <c r="I181" s="73" t="s">
        <v>36</v>
      </c>
      <c r="J181" s="73" t="s">
        <v>37</v>
      </c>
      <c r="K181" s="73" t="s">
        <v>38</v>
      </c>
      <c r="L181" s="73" t="s">
        <v>39</v>
      </c>
      <c r="M181" s="73" t="s">
        <v>40</v>
      </c>
      <c r="N181" s="73" t="s">
        <v>41</v>
      </c>
      <c r="O181" s="73" t="s">
        <v>42</v>
      </c>
      <c r="P181" s="73" t="s">
        <v>43</v>
      </c>
      <c r="Q181" s="73" t="s">
        <v>44</v>
      </c>
    </row>
    <row r="182" spans="1:21" ht="12.75">
      <c r="A182" s="71">
        <v>2009</v>
      </c>
      <c r="B182" s="22">
        <f>SUM('Scotland 2009-2011'!B55:C55)/'Scotland 2009-2011'!S55*100</f>
        <v>0.8696295900235764</v>
      </c>
      <c r="C182" s="22">
        <f>'Scotland 2009-2011'!D55/'Scotland 2009-2011'!$S$55*100</f>
        <v>1.2137058852014109</v>
      </c>
      <c r="D182" s="22">
        <f>'Scotland 2009-2011'!E55/'Scotland 2009-2011'!$S$55*100</f>
        <v>3.0171208144730963</v>
      </c>
      <c r="E182" s="22">
        <f>'Scotland 2009-2011'!F55/'Scotland 2009-2011'!$S$55*100</f>
        <v>9.15041098766824</v>
      </c>
      <c r="F182" s="22">
        <f>'Scotland 2009-2011'!G55/'Scotland 2009-2011'!$S$55*100</f>
        <v>17.15311179690447</v>
      </c>
      <c r="G182" s="22">
        <f>'Scotland 2009-2011'!H55/'Scotland 2009-2011'!$S$55*100</f>
        <v>18.870915568746092</v>
      </c>
      <c r="H182" s="22">
        <f>'Scotland 2009-2011'!I55/'Scotland 2009-2011'!$S$55*100</f>
        <v>16.182847981903457</v>
      </c>
      <c r="I182" s="22">
        <f>'Scotland 2009-2011'!J55/'Scotland 2009-2011'!$S$55*100</f>
        <v>10.505698088751297</v>
      </c>
      <c r="J182" s="22">
        <f>'Scotland 2009-2011'!K55/'Scotland 2009-2011'!$S$55*100</f>
        <v>8.344916985884051</v>
      </c>
      <c r="K182" s="22">
        <f>'Scotland 2009-2011'!L55/'Scotland 2009-2011'!$S$55*100</f>
        <v>3.7380023403236637</v>
      </c>
      <c r="L182" s="22">
        <f>'Scotland 2009-2011'!M55/'Scotland 2009-2011'!$S$55*100</f>
        <v>3.6416869207477576</v>
      </c>
      <c r="M182" s="22">
        <f>'Scotland 2009-2011'!N55/'Scotland 2009-2011'!$S$55*100</f>
        <v>1.8823805881338127</v>
      </c>
      <c r="N182" s="22">
        <f>'Scotland 2009-2011'!O55/'Scotland 2009-2011'!$S$55*100</f>
        <v>1.5535347864862608</v>
      </c>
      <c r="O182" s="22">
        <f>'Scotland 2009-2011'!P55/'Scotland 2009-2011'!$S$55*100</f>
        <v>0.8678817192218722</v>
      </c>
      <c r="P182" s="22">
        <f>'Scotland 2009-2011'!Q55/'Scotland 2009-2011'!$S$55*100</f>
        <v>0.5958450116307176</v>
      </c>
      <c r="Q182" s="22">
        <f>'Scotland 2009-2011'!R55/'Scotland 2009-2011'!$S$55*100</f>
        <v>2.412310933900221</v>
      </c>
      <c r="R182" s="22">
        <f>'Scotland 2009-2011'!S55/'Scotland 2009-2011'!$S$55*100</f>
        <v>100</v>
      </c>
      <c r="S182" s="19"/>
      <c r="U182" s="19"/>
    </row>
    <row r="183" spans="1:21" ht="12.75">
      <c r="A183" s="71">
        <v>2010</v>
      </c>
      <c r="B183" s="22">
        <f>SUM('Scotland 2009-2011'!B111:C111)/'Scotland 2009-2011'!S111*100</f>
        <v>0.5082112545827119</v>
      </c>
      <c r="C183" s="22">
        <f>'Scotland 2009-2011'!D111/'Scotland 2009-2011'!$S$111*100</f>
        <v>1.005928158524143</v>
      </c>
      <c r="D183" s="22">
        <f>'Scotland 2009-2011'!E111/'Scotland 2009-2011'!$S$111*100</f>
        <v>2.5664236093170665</v>
      </c>
      <c r="E183" s="22">
        <f>'Scotland 2009-2011'!F111/'Scotland 2009-2011'!$S$111*100</f>
        <v>5.527999840012635</v>
      </c>
      <c r="F183" s="22">
        <f>'Scotland 2009-2011'!G111/'Scotland 2009-2011'!$S$111*100</f>
        <v>15.313678703693807</v>
      </c>
      <c r="G183" s="22">
        <f>'Scotland 2009-2011'!H111/'Scotland 2009-2011'!$S$111*100</f>
        <v>17.961466520199586</v>
      </c>
      <c r="H183" s="22">
        <f>'Scotland 2009-2011'!I111/'Scotland 2009-2011'!$S$111*100</f>
        <v>17.44204910693386</v>
      </c>
      <c r="I183" s="22">
        <f>'Scotland 2009-2011'!J111/'Scotland 2009-2011'!$S$111*100</f>
        <v>11.597262482773564</v>
      </c>
      <c r="J183" s="22">
        <f>'Scotland 2009-2011'!K111/'Scotland 2009-2011'!$S$111*100</f>
        <v>9.873213084293585</v>
      </c>
      <c r="K183" s="22">
        <f>'Scotland 2009-2011'!L111/'Scotland 2009-2011'!$S$111*100</f>
        <v>4.758666220996807</v>
      </c>
      <c r="L183" s="22">
        <f>'Scotland 2009-2011'!M111/'Scotland 2009-2011'!$S$111*100</f>
        <v>4.239436855946792</v>
      </c>
      <c r="M183" s="22">
        <f>'Scotland 2009-2011'!N111/'Scotland 2009-2011'!$S$111*100</f>
        <v>2.48658623040886</v>
      </c>
      <c r="N183" s="22">
        <f>'Scotland 2009-2011'!O111/'Scotland 2009-2011'!$S$111*100</f>
        <v>1.9810367446538624</v>
      </c>
      <c r="O183" s="22">
        <f>'Scotland 2009-2011'!P111/'Scotland 2009-2011'!$S$111*100</f>
        <v>1.0798901286441156</v>
      </c>
      <c r="P183" s="22">
        <f>'Scotland 2009-2011'!Q111/'Scotland 2009-2011'!$S$111*100</f>
        <v>0.7208012733845243</v>
      </c>
      <c r="Q183" s="22">
        <f>'Scotland 2009-2011'!R111/'Scotland 2009-2011'!$S$111*100</f>
        <v>2.937349785634089</v>
      </c>
      <c r="R183" s="22">
        <f>'Scotland 2009-2011'!S111/'Scotland 2009-2011'!$S$111*100</f>
        <v>100</v>
      </c>
      <c r="S183" s="19"/>
      <c r="U183" s="19"/>
    </row>
    <row r="184" spans="1:21" ht="12.75">
      <c r="A184" s="71">
        <v>2011</v>
      </c>
      <c r="B184" s="22">
        <f>SUM('Scotland 2009-2011'!B167:C167)/'Scotland 2009-2011'!S167*100</f>
        <v>0.7206523471256533</v>
      </c>
      <c r="C184" s="22">
        <f>'Scotland 2009-2011'!D167/'Scotland 2009-2011'!$S$167*100</f>
        <v>1.8292938230805633</v>
      </c>
      <c r="D184" s="22">
        <f>'Scotland 2009-2011'!E167/'Scotland 2009-2011'!$S$167*100</f>
        <v>1.0628168762205503</v>
      </c>
      <c r="E184" s="22">
        <f>'Scotland 2009-2011'!F167/'Scotland 2009-2011'!$S$167*100</f>
        <v>2.3046186462680525</v>
      </c>
      <c r="F184" s="22">
        <f>'Scotland 2009-2011'!G167/'Scotland 2009-2011'!$S$167*100</f>
        <v>9.429811058964</v>
      </c>
      <c r="G184" s="22">
        <f>'Scotland 2009-2011'!H167/'Scotland 2009-2011'!$S$167*100</f>
        <v>19.337105854390586</v>
      </c>
      <c r="H184" s="22">
        <f>'Scotland 2009-2011'!I167/'Scotland 2009-2011'!$S$167*100</f>
        <v>18.970727153493566</v>
      </c>
      <c r="I184" s="22">
        <f>'Scotland 2009-2011'!J167/'Scotland 2009-2011'!$S$167*100</f>
        <v>12.561247058299415</v>
      </c>
      <c r="J184" s="22">
        <f>'Scotland 2009-2011'!K167/'Scotland 2009-2011'!$S$167*100</f>
        <v>11.522724582891303</v>
      </c>
      <c r="K184" s="22">
        <f>'Scotland 2009-2011'!L167/'Scotland 2009-2011'!$S$167*100</f>
        <v>6.26641138572093</v>
      </c>
      <c r="L184" s="22">
        <f>'Scotland 2009-2011'!M167/'Scotland 2009-2011'!$S$167*100</f>
        <v>4.718765305264084</v>
      </c>
      <c r="M184" s="22">
        <f>'Scotland 2009-2011'!N167/'Scotland 2009-2011'!$S$167*100</f>
        <v>2.7021073323585405</v>
      </c>
      <c r="N184" s="22">
        <f>'Scotland 2009-2011'!O167/'Scotland 2009-2011'!$S$167*100</f>
        <v>2.587465664855706</v>
      </c>
      <c r="O184" s="22">
        <f>'Scotland 2009-2011'!P167/'Scotland 2009-2011'!$S$167*100</f>
        <v>1.4059982603604808</v>
      </c>
      <c r="P184" s="22">
        <f>'Scotland 2009-2011'!Q167/'Scotland 2009-2011'!$S$167*100</f>
        <v>0.8446956951804903</v>
      </c>
      <c r="Q184" s="22">
        <f>'Scotland 2009-2011'!R167/'Scotland 2009-2011'!$S$167*100</f>
        <v>3.735558955526061</v>
      </c>
      <c r="R184" s="22">
        <f>'Scotland 2009-2011'!S167/'Scotland 2009-2011'!$S$167*100</f>
        <v>100</v>
      </c>
      <c r="S184" s="19"/>
      <c r="U184" s="19"/>
    </row>
    <row r="185" spans="1:21" ht="12.75">
      <c r="A185" s="71">
        <v>2012</v>
      </c>
      <c r="B185" s="22">
        <f>SUM('Scotland 2012'!B55:C55)/'Scotland 2012'!S55*100</f>
        <v>0.24941692171618546</v>
      </c>
      <c r="C185" s="22">
        <f>'Scotland 2012'!D55/'Scotland 2012'!$S$55*100</f>
        <v>1.09856793702621</v>
      </c>
      <c r="D185" s="22">
        <f>'Scotland 2012'!E55/'Scotland 2012'!$S$55*100</f>
        <v>0.8214185045223251</v>
      </c>
      <c r="E185" s="22">
        <f>'Scotland 2012'!F55/'Scotland 2012'!$S$55*100</f>
        <v>1.8604087198965662</v>
      </c>
      <c r="F185" s="22">
        <f>'Scotland 2012'!G55/'Scotland 2012'!$S$55*100</f>
        <v>4.8247797564826955</v>
      </c>
      <c r="G185" s="22">
        <f>'Scotland 2012'!H55/'Scotland 2012'!$S$55*100</f>
        <v>16.830427906728872</v>
      </c>
      <c r="H185" s="22">
        <f>'Scotland 2012'!I55/'Scotland 2012'!$S$55*100</f>
        <v>20.396268390903682</v>
      </c>
      <c r="I185" s="22">
        <f>'Scotland 2012'!J55/'Scotland 2012'!$S$55*100</f>
        <v>13.951532256275431</v>
      </c>
      <c r="J185" s="22">
        <f>'Scotland 2012'!K55/'Scotland 2012'!$S$55*100</f>
        <v>14.025031658638088</v>
      </c>
      <c r="K185" s="22">
        <f>'Scotland 2012'!L55/'Scotland 2012'!$S$55*100</f>
        <v>7.159318760612507</v>
      </c>
      <c r="L185" s="22">
        <f>'Scotland 2012'!M55/'Scotland 2012'!$S$55*100</f>
        <v>6.024261705346902</v>
      </c>
      <c r="M185" s="22">
        <f>'Scotland 2012'!N55/'Scotland 2012'!$S$55*100</f>
        <v>2.7582141425749778</v>
      </c>
      <c r="N185" s="22">
        <f>'Scotland 2012'!O55/'Scotland 2012'!$S$55*100</f>
        <v>2.743243413871659</v>
      </c>
      <c r="O185" s="22">
        <f>'Scotland 2012'!P55/'Scotland 2012'!$S$55*100</f>
        <v>1.5652806776103083</v>
      </c>
      <c r="P185" s="22">
        <f>'Scotland 2012'!Q55/'Scotland 2012'!$S$55*100</f>
        <v>0.9896773875060839</v>
      </c>
      <c r="Q185" s="22">
        <f>'Scotland 2012'!R55/'Scotland 2012'!$S$55*100</f>
        <v>4.702151860287498</v>
      </c>
      <c r="R185" s="22">
        <f>'Scotland 2012'!S55/'Scotland 2012'!$S$55*100</f>
        <v>100</v>
      </c>
      <c r="S185" s="19"/>
      <c r="U185" s="19"/>
    </row>
    <row r="186" spans="1:21" ht="12.75">
      <c r="A186" s="71">
        <v>2013</v>
      </c>
      <c r="B186" s="22">
        <f>SUM('Scotland 2013'!B55:C55)/'Scotland 2013'!S55*100</f>
        <v>0.16058597265814073</v>
      </c>
      <c r="C186" s="22">
        <f>'Scotland 2013'!D55/'Scotland 2013'!$S$55*100</f>
        <v>0.9323452089619942</v>
      </c>
      <c r="D186" s="22">
        <f>'Scotland 2013'!E55/'Scotland 2013'!$S$55*100</f>
        <v>0.6188161559812287</v>
      </c>
      <c r="E186" s="22">
        <f>'Scotland 2013'!F55/'Scotland 2013'!$S$55*100</f>
        <v>1.4394558999994387</v>
      </c>
      <c r="F186" s="22">
        <f>'Scotland 2013'!G55/'Scotland 2013'!$S$55*100</f>
        <v>3.892410784609367</v>
      </c>
      <c r="G186" s="22">
        <f>'Scotland 2013'!H55/'Scotland 2013'!$S$55*100</f>
        <v>11.675034706539721</v>
      </c>
      <c r="H186" s="22">
        <f>'Scotland 2013'!I55/'Scotland 2013'!$S$55*100</f>
        <v>19.56941436153213</v>
      </c>
      <c r="I186" s="22">
        <f>'Scotland 2013'!J55/'Scotland 2013'!$S$55*100</f>
        <v>14.58490839303431</v>
      </c>
      <c r="J186" s="22">
        <f>'Scotland 2013'!K55/'Scotland 2013'!$S$55*100</f>
        <v>17.449551865814907</v>
      </c>
      <c r="K186" s="22">
        <f>'Scotland 2013'!L55/'Scotland 2013'!$S$55*100</f>
        <v>7.826061506720684</v>
      </c>
      <c r="L186" s="22">
        <f>'Scotland 2013'!M55/'Scotland 2013'!$S$55*100</f>
        <v>6.612840488900209</v>
      </c>
      <c r="M186" s="22">
        <f>'Scotland 2013'!N55/'Scotland 2013'!$S$55*100</f>
        <v>3.162063523388713</v>
      </c>
      <c r="N186" s="22">
        <f>'Scotland 2013'!O55/'Scotland 2013'!$S$55*100</f>
        <v>3.3812720953887667</v>
      </c>
      <c r="O186" s="22">
        <f>'Scotland 2013'!P55/'Scotland 2013'!$S$55*100</f>
        <v>1.8649532354835356</v>
      </c>
      <c r="P186" s="22">
        <f>'Scotland 2013'!Q55/'Scotland 2013'!$S$55*100</f>
        <v>1.0789794483232191</v>
      </c>
      <c r="Q186" s="22">
        <f>'Scotland 2013'!R55/'Scotland 2013'!$S$55*100</f>
        <v>5.751306352663652</v>
      </c>
      <c r="R186" s="22">
        <f>'Scotland 2013'!S55/'Scotland 2013'!$S$55*100</f>
        <v>100</v>
      </c>
      <c r="S186" s="19"/>
      <c r="U186" s="19"/>
    </row>
    <row r="187" spans="1:21" ht="12.75">
      <c r="A187" s="71">
        <v>2014</v>
      </c>
      <c r="B187" s="22">
        <f>SUM('Scotland 2014'!B55:C55)/'Scotland 2014'!$S$55*100</f>
        <v>0.4407073063027766</v>
      </c>
      <c r="C187" s="22">
        <f>'Scotland 2014'!D55/'Scotland 2014'!$S$55*100</f>
        <v>1.3823795588118808</v>
      </c>
      <c r="D187" s="22">
        <f>'Scotland 2014'!E55/'Scotland 2014'!$S$55*100</f>
        <v>0.6807814007001524</v>
      </c>
      <c r="E187" s="22">
        <f>'Scotland 2014'!F55/'Scotland 2014'!$S$55*100</f>
        <v>2.26750409710695</v>
      </c>
      <c r="F187" s="22">
        <f>'Scotland 2014'!G55/'Scotland 2014'!$S$55*100</f>
        <v>4.79921134717686</v>
      </c>
      <c r="G187" s="22">
        <f>'Scotland 2014'!H55/'Scotland 2014'!$S$55*100</f>
        <v>10.460220975502947</v>
      </c>
      <c r="H187" s="22">
        <f>'Scotland 2014'!I55/'Scotland 2014'!$S$55*100</f>
        <v>18.16390104751981</v>
      </c>
      <c r="I187" s="22">
        <f>'Scotland 2014'!J55/'Scotland 2014'!$S$55*100</f>
        <v>14.034316281976153</v>
      </c>
      <c r="J187" s="22">
        <f>'Scotland 2014'!K55/'Scotland 2014'!$S$55*100</f>
        <v>17.17002043512862</v>
      </c>
      <c r="K187" s="22">
        <f>'Scotland 2014'!L55/'Scotland 2014'!$S$55*100</f>
        <v>7.318973795878306</v>
      </c>
      <c r="L187" s="22">
        <f>'Scotland 2014'!M55/'Scotland 2014'!$S$55*100</f>
        <v>6.720757785128429</v>
      </c>
      <c r="M187" s="22">
        <f>'Scotland 2014'!N55/'Scotland 2014'!$S$55*100</f>
        <v>3.333435275687244</v>
      </c>
      <c r="N187" s="22">
        <f>'Scotland 2014'!O55/'Scotland 2014'!$S$55*100</f>
        <v>3.7540364078453328</v>
      </c>
      <c r="O187" s="22">
        <f>'Scotland 2014'!P55/'Scotland 2014'!$S$55*100</f>
        <v>2.1356587704927392</v>
      </c>
      <c r="P187" s="22">
        <f>'Scotland 2014'!Q55/'Scotland 2014'!$S$55*100</f>
        <v>1.2596709841868716</v>
      </c>
      <c r="Q187" s="22">
        <f>'Scotland 2014'!R55/'Scotland 2014'!$S$55*100</f>
        <v>6.07842453055494</v>
      </c>
      <c r="R187" s="22">
        <f>'Scotland 2014'!S55/'Scotland 2014'!$S$55*100</f>
        <v>100</v>
      </c>
      <c r="S187" s="19"/>
      <c r="U187" s="19"/>
    </row>
    <row r="188" spans="1:21" ht="12.75">
      <c r="A188" s="71">
        <v>2015</v>
      </c>
      <c r="B188" s="22">
        <f>SUM('Scotland 2015'!B55:C55)/'Scotland 2015'!S55*100</f>
        <v>0.5149219316415334</v>
      </c>
      <c r="C188" s="22">
        <f>'Scotland 2015'!D55/'Scotland 2015'!$S$55*100</f>
        <v>1.1598078837724437</v>
      </c>
      <c r="D188" s="22">
        <f>'Scotland 2015'!E55/'Scotland 2015'!$S$55*100</f>
        <v>0.8069446715218649</v>
      </c>
      <c r="E188" s="22">
        <f>'Scotland 2015'!F55/'Scotland 2015'!$S$55*100</f>
        <v>2.302408811424012</v>
      </c>
      <c r="F188" s="22">
        <f>'Scotland 2015'!G55/'Scotland 2015'!$S$55*100</f>
        <v>5.318580303994543</v>
      </c>
      <c r="G188" s="22">
        <f>'Scotland 2015'!H55/'Scotland 2015'!$S$55*100</f>
        <v>10.606436335691646</v>
      </c>
      <c r="H188" s="22">
        <f>'Scotland 2015'!I55/'Scotland 2015'!$S$55*100</f>
        <v>17.845250634779365</v>
      </c>
      <c r="I188" s="22">
        <f>'Scotland 2015'!J55/'Scotland 2015'!$S$55*100</f>
        <v>12.910869186672747</v>
      </c>
      <c r="J188" s="22">
        <f>'Scotland 2015'!K55/'Scotland 2015'!$S$55*100</f>
        <v>18.096662850661982</v>
      </c>
      <c r="K188" s="22">
        <f>'Scotland 2015'!L55/'Scotland 2015'!$S$55*100</f>
        <v>6.2807170069664044</v>
      </c>
      <c r="L188" s="22">
        <f>'Scotland 2015'!M55/'Scotland 2015'!$S$55*100</f>
        <v>7.095827409235506</v>
      </c>
      <c r="M188" s="22">
        <f>'Scotland 2015'!N55/'Scotland 2015'!$S$55*100</f>
        <v>3.492572178158509</v>
      </c>
      <c r="N188" s="22">
        <f>'Scotland 2015'!O55/'Scotland 2015'!$S$55*100</f>
        <v>4.066997534849973</v>
      </c>
      <c r="O188" s="22">
        <f>'Scotland 2015'!P55/'Scotland 2015'!$S$55*100</f>
        <v>1.887623728571354</v>
      </c>
      <c r="P188" s="22">
        <f>'Scotland 2015'!Q55/'Scotland 2015'!$S$55*100</f>
        <v>1.2838838244713178</v>
      </c>
      <c r="Q188" s="22">
        <f>'Scotland 2015'!R55/'Scotland 2015'!$S$55*100</f>
        <v>6.330495707586792</v>
      </c>
      <c r="R188" s="22">
        <f>'Scotland 2015'!S55/'Scotland 2015'!$S$55*100</f>
        <v>100</v>
      </c>
      <c r="S188" s="19"/>
      <c r="U188" s="19"/>
    </row>
    <row r="189" spans="4:8" ht="12.75">
      <c r="D189" s="19"/>
      <c r="H189" s="19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2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"/>
  <dimension ref="A1:P33"/>
  <sheetViews>
    <sheetView zoomScale="85" zoomScaleNormal="85" zoomScalePageLayoutView="0" workbookViewId="0" topLeftCell="A1">
      <selection activeCell="R13" sqref="R13:T21"/>
    </sheetView>
  </sheetViews>
  <sheetFormatPr defaultColWidth="9.140625" defaultRowHeight="12.75"/>
  <cols>
    <col min="1" max="1" width="32.28125" style="95" customWidth="1"/>
    <col min="2" max="3" width="11.7109375" style="98" bestFit="1" customWidth="1"/>
    <col min="4" max="4" width="7.421875" style="98" customWidth="1"/>
    <col min="5" max="5" width="11.7109375" style="98" bestFit="1" customWidth="1"/>
    <col min="6" max="6" width="7.00390625" style="98" customWidth="1"/>
    <col min="7" max="7" width="7.140625" style="98" customWidth="1"/>
    <col min="8" max="8" width="7.421875" style="98" customWidth="1"/>
    <col min="9" max="10" width="7.57421875" style="98" customWidth="1"/>
    <col min="11" max="11" width="7.421875" style="98" customWidth="1"/>
    <col min="12" max="12" width="7.140625" style="98" customWidth="1"/>
    <col min="13" max="13" width="7.8515625" style="98" customWidth="1"/>
    <col min="14" max="14" width="7.00390625" style="98" customWidth="1"/>
    <col min="15" max="16384" width="9.140625" style="98" customWidth="1"/>
  </cols>
  <sheetData>
    <row r="1" spans="1:14" ht="31.5">
      <c r="A1" s="95" t="s">
        <v>186</v>
      </c>
      <c r="B1" s="96" t="s">
        <v>77</v>
      </c>
      <c r="C1" s="97" t="s">
        <v>78</v>
      </c>
      <c r="D1" s="97" t="s">
        <v>79</v>
      </c>
      <c r="E1" s="97" t="s">
        <v>80</v>
      </c>
      <c r="F1" s="97" t="s">
        <v>81</v>
      </c>
      <c r="G1" s="97" t="s">
        <v>82</v>
      </c>
      <c r="H1" s="97" t="s">
        <v>83</v>
      </c>
      <c r="I1" s="97" t="s">
        <v>84</v>
      </c>
      <c r="J1" s="97" t="s">
        <v>85</v>
      </c>
      <c r="K1" s="97" t="s">
        <v>86</v>
      </c>
      <c r="L1" s="97" t="s">
        <v>87</v>
      </c>
      <c r="M1" s="97" t="s">
        <v>88</v>
      </c>
      <c r="N1" s="96" t="s">
        <v>44</v>
      </c>
    </row>
    <row r="2" spans="1:14" ht="15.75">
      <c r="A2" s="97" t="s">
        <v>75</v>
      </c>
      <c r="B2" s="99">
        <v>4.7831887475996595</v>
      </c>
      <c r="C2" s="99">
        <v>5.318533859226336</v>
      </c>
      <c r="D2" s="99">
        <v>10.594322512794937</v>
      </c>
      <c r="E2" s="99">
        <v>17.838307195040734</v>
      </c>
      <c r="F2" s="99">
        <v>12.91596724159058</v>
      </c>
      <c r="G2" s="99">
        <v>18.102266564293487</v>
      </c>
      <c r="H2" s="99">
        <v>6.282096690927156</v>
      </c>
      <c r="I2" s="99">
        <v>7.100600268084564</v>
      </c>
      <c r="J2" s="99">
        <v>3.4945535517550876</v>
      </c>
      <c r="K2" s="99">
        <v>4.069050487209907</v>
      </c>
      <c r="L2" s="99">
        <v>1.8883947733664617</v>
      </c>
      <c r="M2" s="99">
        <v>1.2835988041968944</v>
      </c>
      <c r="N2" s="99">
        <v>6.329119303914228</v>
      </c>
    </row>
    <row r="3" spans="1:14" ht="15.75">
      <c r="A3" s="97" t="s">
        <v>93</v>
      </c>
      <c r="B3" s="99">
        <v>5.625609860306751</v>
      </c>
      <c r="C3" s="99">
        <v>6.498915468290935</v>
      </c>
      <c r="D3" s="99">
        <v>9.713338442352855</v>
      </c>
      <c r="E3" s="99">
        <v>14.51114851249568</v>
      </c>
      <c r="F3" s="99">
        <v>12.507713120178465</v>
      </c>
      <c r="G3" s="99">
        <v>17.61361140023279</v>
      </c>
      <c r="H3" s="99">
        <v>6.4918501807947715</v>
      </c>
      <c r="I3" s="99">
        <v>7.579791621487048</v>
      </c>
      <c r="J3" s="99">
        <v>4.2851692398130465</v>
      </c>
      <c r="K3" s="99">
        <v>4.284067964600609</v>
      </c>
      <c r="L3" s="99">
        <v>2.28213768333097</v>
      </c>
      <c r="M3" s="99">
        <v>1.6531779704246332</v>
      </c>
      <c r="N3" s="99">
        <v>6.953468535691442</v>
      </c>
    </row>
    <row r="5" spans="1:14" ht="30" customHeight="1">
      <c r="A5" s="95" t="s">
        <v>179</v>
      </c>
      <c r="B5" s="96" t="s">
        <v>77</v>
      </c>
      <c r="C5" s="97" t="s">
        <v>78</v>
      </c>
      <c r="D5" s="97" t="s">
        <v>79</v>
      </c>
      <c r="E5" s="97" t="s">
        <v>80</v>
      </c>
      <c r="F5" s="97" t="s">
        <v>81</v>
      </c>
      <c r="G5" s="97" t="s">
        <v>82</v>
      </c>
      <c r="H5" s="97" t="s">
        <v>83</v>
      </c>
      <c r="I5" s="97" t="s">
        <v>84</v>
      </c>
      <c r="J5" s="97" t="s">
        <v>85</v>
      </c>
      <c r="K5" s="97" t="s">
        <v>86</v>
      </c>
      <c r="L5" s="97" t="s">
        <v>87</v>
      </c>
      <c r="M5" s="97" t="s">
        <v>88</v>
      </c>
      <c r="N5" s="96" t="s">
        <v>44</v>
      </c>
    </row>
    <row r="6" spans="1:14" ht="15" customHeight="1">
      <c r="A6" s="97" t="s">
        <v>75</v>
      </c>
      <c r="B6" s="99">
        <v>0.33151853348033444</v>
      </c>
      <c r="C6" s="99">
        <v>0.3686228242949934</v>
      </c>
      <c r="D6" s="99">
        <v>0.7342830166219133</v>
      </c>
      <c r="E6" s="99">
        <v>1.236357115123103</v>
      </c>
      <c r="F6" s="99">
        <v>0.8951941360375797</v>
      </c>
      <c r="G6" s="99">
        <v>1.254651902891405</v>
      </c>
      <c r="H6" s="99">
        <v>0.4354065022424541</v>
      </c>
      <c r="I6" s="99">
        <v>0.49213625301463565</v>
      </c>
      <c r="J6" s="99">
        <v>0.24220438075493336</v>
      </c>
      <c r="K6" s="99">
        <v>0.2820222494573768</v>
      </c>
      <c r="L6" s="99">
        <v>0.1308829525517975</v>
      </c>
      <c r="M6" s="99">
        <v>0.08896508492540922</v>
      </c>
      <c r="N6" s="99">
        <v>0.43866559748633516</v>
      </c>
    </row>
    <row r="7" spans="1:14" ht="15" customHeight="1">
      <c r="A7" s="97" t="s">
        <v>93</v>
      </c>
      <c r="B7" s="99">
        <v>0.3185578294877894</v>
      </c>
      <c r="C7" s="99">
        <v>0.36800995038971535</v>
      </c>
      <c r="D7" s="99">
        <v>0.5500310345210303</v>
      </c>
      <c r="E7" s="99">
        <v>0.8217135720932356</v>
      </c>
      <c r="F7" s="99">
        <v>0.7082663110951559</v>
      </c>
      <c r="G7" s="99">
        <v>0.9973947636663146</v>
      </c>
      <c r="H7" s="99">
        <v>0.3676098688509357</v>
      </c>
      <c r="I7" s="99">
        <v>0.42921603645990897</v>
      </c>
      <c r="J7" s="99">
        <v>0.2426535515117023</v>
      </c>
      <c r="K7" s="99">
        <v>0.24259119030108614</v>
      </c>
      <c r="L7" s="99">
        <v>0.1292291582684628</v>
      </c>
      <c r="M7" s="99">
        <v>0.09361345686826282</v>
      </c>
      <c r="N7" s="99">
        <v>0.39374963766518994</v>
      </c>
    </row>
    <row r="8" ht="15" customHeight="1"/>
    <row r="9" spans="1:14" ht="30" customHeight="1">
      <c r="A9" s="95" t="s">
        <v>180</v>
      </c>
      <c r="B9" s="96" t="s">
        <v>77</v>
      </c>
      <c r="C9" s="97" t="s">
        <v>78</v>
      </c>
      <c r="D9" s="97" t="s">
        <v>79</v>
      </c>
      <c r="E9" s="97" t="s">
        <v>80</v>
      </c>
      <c r="F9" s="97" t="s">
        <v>81</v>
      </c>
      <c r="G9" s="97" t="s">
        <v>82</v>
      </c>
      <c r="H9" s="97" t="s">
        <v>83</v>
      </c>
      <c r="I9" s="97" t="s">
        <v>84</v>
      </c>
      <c r="J9" s="97" t="s">
        <v>85</v>
      </c>
      <c r="K9" s="97" t="s">
        <v>86</v>
      </c>
      <c r="L9" s="97" t="s">
        <v>87</v>
      </c>
      <c r="M9" s="97" t="s">
        <v>88</v>
      </c>
      <c r="N9" s="96" t="s">
        <v>44</v>
      </c>
    </row>
    <row r="10" spans="1:14" ht="15" customHeight="1">
      <c r="A10" s="97" t="s">
        <v>75</v>
      </c>
      <c r="B10" s="99">
        <v>0.012441163323198985</v>
      </c>
      <c r="C10" s="99">
        <v>0.014310889812403239</v>
      </c>
      <c r="D10" s="99">
        <v>0.26195294926534574</v>
      </c>
      <c r="E10" s="99">
        <v>0.6515358759021489</v>
      </c>
      <c r="F10" s="99">
        <v>0.47294905910187973</v>
      </c>
      <c r="G10" s="99">
        <v>0.33222499954043483</v>
      </c>
      <c r="H10" s="99">
        <v>0.11696051976152824</v>
      </c>
      <c r="I10" s="99">
        <v>0.11007761047611403</v>
      </c>
      <c r="J10" s="99">
        <v>0.0550710342100343</v>
      </c>
      <c r="K10" s="99">
        <v>0.05736719013759607</v>
      </c>
      <c r="L10" s="99">
        <v>0.03463357408572303</v>
      </c>
      <c r="M10" s="99">
        <v>0.02168836300181719</v>
      </c>
      <c r="N10" s="99">
        <v>0.14239322730902376</v>
      </c>
    </row>
    <row r="11" spans="1:14" ht="15" customHeight="1">
      <c r="A11" s="97" t="s">
        <v>93</v>
      </c>
      <c r="B11" s="99">
        <v>0.014105012195773767</v>
      </c>
      <c r="C11" s="99">
        <v>0.01030607132649275</v>
      </c>
      <c r="D11" s="99">
        <v>0.18260333931510192</v>
      </c>
      <c r="E11" s="99">
        <v>0.3109524229443513</v>
      </c>
      <c r="F11" s="99">
        <v>0.26283354779265117</v>
      </c>
      <c r="G11" s="99">
        <v>0.21151867617458203</v>
      </c>
      <c r="H11" s="99">
        <v>0.08167285201949186</v>
      </c>
      <c r="I11" s="99">
        <v>0.08797729663923508</v>
      </c>
      <c r="J11" s="99">
        <v>0.04361568301584244</v>
      </c>
      <c r="K11" s="99">
        <v>0.042588841449104055</v>
      </c>
      <c r="L11" s="99">
        <v>0.028702195584384086</v>
      </c>
      <c r="M11" s="99">
        <v>0.017962744237947182</v>
      </c>
      <c r="N11" s="99">
        <v>0.09931784127763744</v>
      </c>
    </row>
    <row r="12" ht="15" customHeight="1"/>
    <row r="13" spans="1:14" ht="30" customHeight="1">
      <c r="A13" s="95" t="s">
        <v>181</v>
      </c>
      <c r="B13" s="96" t="s">
        <v>77</v>
      </c>
      <c r="C13" s="97" t="s">
        <v>78</v>
      </c>
      <c r="D13" s="97" t="s">
        <v>79</v>
      </c>
      <c r="E13" s="97" t="s">
        <v>80</v>
      </c>
      <c r="F13" s="97" t="s">
        <v>81</v>
      </c>
      <c r="G13" s="97" t="s">
        <v>82</v>
      </c>
      <c r="H13" s="97" t="s">
        <v>83</v>
      </c>
      <c r="I13" s="97" t="s">
        <v>84</v>
      </c>
      <c r="J13" s="97" t="s">
        <v>85</v>
      </c>
      <c r="K13" s="97" t="s">
        <v>86</v>
      </c>
      <c r="L13" s="97" t="s">
        <v>87</v>
      </c>
      <c r="M13" s="97" t="s">
        <v>88</v>
      </c>
      <c r="N13" s="96" t="s">
        <v>44</v>
      </c>
    </row>
    <row r="14" spans="1:16" ht="15" customHeight="1">
      <c r="A14" s="97" t="s">
        <v>75</v>
      </c>
      <c r="B14" s="99">
        <v>0.0001663682108207207</v>
      </c>
      <c r="C14" s="99">
        <v>0.0022338231924851895</v>
      </c>
      <c r="D14" s="99">
        <v>0.06444300808520922</v>
      </c>
      <c r="E14" s="99">
        <v>0.41099110169662506</v>
      </c>
      <c r="F14" s="99">
        <v>0.21613576049523645</v>
      </c>
      <c r="G14" s="99">
        <v>0.1510350977797844</v>
      </c>
      <c r="H14" s="99">
        <v>0.03806402102073693</v>
      </c>
      <c r="I14" s="99">
        <v>0.037580216547127406</v>
      </c>
      <c r="J14" s="99">
        <v>0.014057903647333692</v>
      </c>
      <c r="K14" s="99">
        <v>0.007444704217104883</v>
      </c>
      <c r="L14" s="99">
        <v>0.00355980893744488</v>
      </c>
      <c r="M14" s="99">
        <v>0.0005678712804921517</v>
      </c>
      <c r="N14" s="99">
        <v>0.006436911336195939</v>
      </c>
      <c r="P14" s="98">
        <f>SUM(B14:N14)/SUM(B15:N15)</f>
        <v>2.1496576110763312</v>
      </c>
    </row>
    <row r="15" spans="1:14" ht="15" customHeight="1">
      <c r="A15" s="97" t="s">
        <v>93</v>
      </c>
      <c r="B15" s="99">
        <v>0.0014695290138500678</v>
      </c>
      <c r="C15" s="99">
        <v>0.001271524370638788</v>
      </c>
      <c r="D15" s="99">
        <v>0.038341906380332816</v>
      </c>
      <c r="E15" s="99">
        <v>0.142851690469368</v>
      </c>
      <c r="F15" s="99">
        <v>0.09736589543186208</v>
      </c>
      <c r="G15" s="99">
        <v>0.08508781012499211</v>
      </c>
      <c r="H15" s="99">
        <v>0.023761643630583824</v>
      </c>
      <c r="I15" s="99">
        <v>0.02612113105935802</v>
      </c>
      <c r="J15" s="99">
        <v>0.009027361292312542</v>
      </c>
      <c r="K15" s="99">
        <v>0.006820295738486753</v>
      </c>
      <c r="L15" s="99">
        <v>0.004217133023991842</v>
      </c>
      <c r="M15" s="99">
        <v>0.001529810746992661</v>
      </c>
      <c r="N15" s="99">
        <v>0.005328846094403016</v>
      </c>
    </row>
    <row r="16" spans="3:4" ht="15" customHeight="1">
      <c r="C16" s="100"/>
      <c r="D16" s="100"/>
    </row>
    <row r="17" spans="1:14" ht="30" customHeight="1">
      <c r="A17" s="95" t="s">
        <v>182</v>
      </c>
      <c r="B17" s="96" t="s">
        <v>77</v>
      </c>
      <c r="C17" s="97" t="s">
        <v>78</v>
      </c>
      <c r="D17" s="97" t="s">
        <v>79</v>
      </c>
      <c r="E17" s="97" t="s">
        <v>80</v>
      </c>
      <c r="F17" s="97" t="s">
        <v>81</v>
      </c>
      <c r="G17" s="97" t="s">
        <v>82</v>
      </c>
      <c r="H17" s="97" t="s">
        <v>83</v>
      </c>
      <c r="I17" s="97" t="s">
        <v>84</v>
      </c>
      <c r="J17" s="97" t="s">
        <v>85</v>
      </c>
      <c r="K17" s="97" t="s">
        <v>86</v>
      </c>
      <c r="L17" s="97" t="s">
        <v>87</v>
      </c>
      <c r="M17" s="97" t="s">
        <v>88</v>
      </c>
      <c r="N17" s="96" t="s">
        <v>44</v>
      </c>
    </row>
    <row r="18" spans="1:14" ht="15" customHeight="1">
      <c r="A18" s="97" t="s">
        <v>75</v>
      </c>
      <c r="B18" s="99">
        <v>0.0009247797113392447</v>
      </c>
      <c r="C18" s="99">
        <v>0.0003930291355376622</v>
      </c>
      <c r="D18" s="99">
        <v>0.1217051528244878</v>
      </c>
      <c r="E18" s="99">
        <v>0.10612333654206994</v>
      </c>
      <c r="F18" s="99">
        <v>0.1524762046100892</v>
      </c>
      <c r="G18" s="99">
        <v>0.07296048322048954</v>
      </c>
      <c r="H18" s="99">
        <v>0.028701170075444916</v>
      </c>
      <c r="I18" s="99">
        <v>0.030278487550714706</v>
      </c>
      <c r="J18" s="99">
        <v>0.014734871225344328</v>
      </c>
      <c r="K18" s="99">
        <v>0.02306838016489648</v>
      </c>
      <c r="L18" s="99">
        <v>0.015152559957567561</v>
      </c>
      <c r="M18" s="99">
        <v>0.006927822257213941</v>
      </c>
      <c r="N18" s="99">
        <v>0.0801956985592967</v>
      </c>
    </row>
    <row r="19" spans="1:14" ht="15" customHeight="1">
      <c r="A19" s="97" t="s">
        <v>93</v>
      </c>
      <c r="B19" s="99">
        <v>0.0007152388493386137</v>
      </c>
      <c r="C19" s="99">
        <v>0.0004979412821515092</v>
      </c>
      <c r="D19" s="99">
        <v>0.08458296512248786</v>
      </c>
      <c r="E19" s="99">
        <v>0.07657036764092329</v>
      </c>
      <c r="F19" s="99">
        <v>0.08687968477579851</v>
      </c>
      <c r="G19" s="99">
        <v>0.05536328054991853</v>
      </c>
      <c r="H19" s="99">
        <v>0.02210265028514607</v>
      </c>
      <c r="I19" s="99">
        <v>0.022338276822452763</v>
      </c>
      <c r="J19" s="99">
        <v>0.010726878512267064</v>
      </c>
      <c r="K19" s="99">
        <v>0.013320619509816788</v>
      </c>
      <c r="L19" s="99">
        <v>0.007976203696636288</v>
      </c>
      <c r="M19" s="99">
        <v>0.003788029763742259</v>
      </c>
      <c r="N19" s="99">
        <v>0.041508990621868684</v>
      </c>
    </row>
    <row r="20" ht="15" customHeight="1"/>
    <row r="21" spans="1:14" ht="30" customHeight="1">
      <c r="A21" s="95" t="s">
        <v>183</v>
      </c>
      <c r="B21" s="96" t="s">
        <v>77</v>
      </c>
      <c r="C21" s="97" t="s">
        <v>78</v>
      </c>
      <c r="D21" s="97" t="s">
        <v>79</v>
      </c>
      <c r="E21" s="97" t="s">
        <v>80</v>
      </c>
      <c r="F21" s="97" t="s">
        <v>81</v>
      </c>
      <c r="G21" s="97" t="s">
        <v>82</v>
      </c>
      <c r="H21" s="97" t="s">
        <v>83</v>
      </c>
      <c r="I21" s="97" t="s">
        <v>84</v>
      </c>
      <c r="J21" s="97" t="s">
        <v>85</v>
      </c>
      <c r="K21" s="97" t="s">
        <v>86</v>
      </c>
      <c r="L21" s="97" t="s">
        <v>87</v>
      </c>
      <c r="M21" s="97" t="s">
        <v>88</v>
      </c>
      <c r="N21" s="96" t="s">
        <v>44</v>
      </c>
    </row>
    <row r="22" spans="1:14" ht="15" customHeight="1">
      <c r="A22" s="97" t="s">
        <v>75</v>
      </c>
      <c r="B22" s="99">
        <v>0.040613227004141474</v>
      </c>
      <c r="C22" s="99">
        <v>0.02836371694549198</v>
      </c>
      <c r="D22" s="99">
        <v>0.10690448643251409</v>
      </c>
      <c r="E22" s="99">
        <v>0.2974512793622938</v>
      </c>
      <c r="F22" s="99">
        <v>0.17394775483339303</v>
      </c>
      <c r="G22" s="99">
        <v>0.6244518014732091</v>
      </c>
      <c r="H22" s="99">
        <v>0.16317926764584695</v>
      </c>
      <c r="I22" s="99">
        <v>0.2622843989043966</v>
      </c>
      <c r="J22" s="99">
        <v>0.10476249109452293</v>
      </c>
      <c r="K22" s="99">
        <v>0.16423254179017013</v>
      </c>
      <c r="L22" s="99">
        <v>0.043038324600099806</v>
      </c>
      <c r="M22" s="99">
        <v>0.034963449994148944</v>
      </c>
      <c r="N22" s="99">
        <v>0.18686546262075918</v>
      </c>
    </row>
    <row r="23" spans="1:14" ht="15" customHeight="1">
      <c r="A23" s="97" t="s">
        <v>93</v>
      </c>
      <c r="B23" s="99">
        <v>0.029948409722185095</v>
      </c>
      <c r="C23" s="99">
        <v>0.03068811989822096</v>
      </c>
      <c r="D23" s="99">
        <v>0.08958855914376698</v>
      </c>
      <c r="E23" s="99">
        <v>0.2555903416382414</v>
      </c>
      <c r="F23" s="99">
        <v>0.19043431936901134</v>
      </c>
      <c r="G23" s="99">
        <v>0.520932624610315</v>
      </c>
      <c r="H23" s="99">
        <v>0.17159496976710512</v>
      </c>
      <c r="I23" s="99">
        <v>0.2324420597160999</v>
      </c>
      <c r="J23" s="99">
        <v>0.11525497996136985</v>
      </c>
      <c r="K23" s="99">
        <v>0.1544415884545042</v>
      </c>
      <c r="L23" s="99">
        <v>0.05265536789900729</v>
      </c>
      <c r="M23" s="99">
        <v>0.044939258870947796</v>
      </c>
      <c r="N23" s="99">
        <v>0.2072003906260568</v>
      </c>
    </row>
    <row r="24" ht="15" customHeight="1"/>
    <row r="25" spans="1:14" ht="30" customHeight="1">
      <c r="A25" s="95" t="s">
        <v>184</v>
      </c>
      <c r="B25" s="96" t="s">
        <v>77</v>
      </c>
      <c r="C25" s="97" t="s">
        <v>78</v>
      </c>
      <c r="D25" s="97" t="s">
        <v>79</v>
      </c>
      <c r="E25" s="97" t="s">
        <v>80</v>
      </c>
      <c r="F25" s="97" t="s">
        <v>81</v>
      </c>
      <c r="G25" s="97" t="s">
        <v>82</v>
      </c>
      <c r="H25" s="97" t="s">
        <v>83</v>
      </c>
      <c r="I25" s="97" t="s">
        <v>84</v>
      </c>
      <c r="J25" s="97" t="s">
        <v>85</v>
      </c>
      <c r="K25" s="97" t="s">
        <v>86</v>
      </c>
      <c r="L25" s="97" t="s">
        <v>87</v>
      </c>
      <c r="M25" s="97" t="s">
        <v>88</v>
      </c>
      <c r="N25" s="96" t="s">
        <v>44</v>
      </c>
    </row>
    <row r="26" spans="1:14" ht="15" customHeight="1">
      <c r="A26" s="97" t="s">
        <v>75</v>
      </c>
      <c r="B26" s="99">
        <v>0.06993667976016525</v>
      </c>
      <c r="C26" s="99">
        <v>0.24793558823674472</v>
      </c>
      <c r="D26" s="99">
        <v>0.2923001104301575</v>
      </c>
      <c r="E26" s="99">
        <v>0.2204111528182108</v>
      </c>
      <c r="F26" s="99">
        <v>0.20500950515363153</v>
      </c>
      <c r="G26" s="99">
        <v>0.22842995710575248</v>
      </c>
      <c r="H26" s="99">
        <v>0.11353651346481233</v>
      </c>
      <c r="I26" s="99">
        <v>0.08319131273793708</v>
      </c>
      <c r="J26" s="99">
        <v>0.05462765914519078</v>
      </c>
      <c r="K26" s="99">
        <v>0.027518916152439354</v>
      </c>
      <c r="L26" s="99">
        <v>0.027078389271013005</v>
      </c>
      <c r="M26" s="99">
        <v>0.01718471136390436</v>
      </c>
      <c r="N26" s="99">
        <v>0.03194379270874013</v>
      </c>
    </row>
    <row r="27" spans="1:14" ht="15" customHeight="1">
      <c r="A27" s="97" t="s">
        <v>93</v>
      </c>
      <c r="B27" s="99">
        <v>0.08960651499450994</v>
      </c>
      <c r="C27" s="99">
        <v>0.24765496548821514</v>
      </c>
      <c r="D27" s="99">
        <v>0.22513626451711846</v>
      </c>
      <c r="E27" s="99">
        <v>0.20820389609484932</v>
      </c>
      <c r="F27" s="99">
        <v>0.21920308475459366</v>
      </c>
      <c r="G27" s="99">
        <v>0.22936781477582985</v>
      </c>
      <c r="H27" s="99">
        <v>0.08921901555663883</v>
      </c>
      <c r="I27" s="99">
        <v>0.08788912340720471</v>
      </c>
      <c r="J27" s="99">
        <v>0.06180598523103397</v>
      </c>
      <c r="K27" s="99">
        <v>0.02644790917982524</v>
      </c>
      <c r="L27" s="99">
        <v>0.024768384682391908</v>
      </c>
      <c r="M27" s="99">
        <v>0.015891075429740747</v>
      </c>
      <c r="N27" s="99">
        <v>0.03461840986555326</v>
      </c>
    </row>
    <row r="28" ht="15" customHeight="1"/>
    <row r="29" spans="1:14" ht="30" customHeight="1">
      <c r="A29" s="95" t="s">
        <v>185</v>
      </c>
      <c r="B29" s="96" t="s">
        <v>77</v>
      </c>
      <c r="C29" s="97" t="s">
        <v>78</v>
      </c>
      <c r="D29" s="97" t="s">
        <v>79</v>
      </c>
      <c r="E29" s="97" t="s">
        <v>80</v>
      </c>
      <c r="F29" s="97" t="s">
        <v>81</v>
      </c>
      <c r="G29" s="97" t="s">
        <v>82</v>
      </c>
      <c r="H29" s="97" t="s">
        <v>83</v>
      </c>
      <c r="I29" s="97" t="s">
        <v>84</v>
      </c>
      <c r="J29" s="97" t="s">
        <v>85</v>
      </c>
      <c r="K29" s="97" t="s">
        <v>86</v>
      </c>
      <c r="L29" s="97" t="s">
        <v>87</v>
      </c>
      <c r="M29" s="97" t="s">
        <v>88</v>
      </c>
      <c r="N29" s="96" t="s">
        <v>44</v>
      </c>
    </row>
    <row r="30" spans="1:14" ht="15" customHeight="1">
      <c r="A30" s="97" t="s">
        <v>75</v>
      </c>
      <c r="B30" s="101">
        <v>0.16933838862537992</v>
      </c>
      <c r="C30" s="101">
        <v>0.05528431618265857</v>
      </c>
      <c r="D30" s="101">
        <v>0.059122265194683034</v>
      </c>
      <c r="E30" s="101">
        <v>0.05466820736837716</v>
      </c>
      <c r="F30" s="101">
        <v>0.024008434254600922</v>
      </c>
      <c r="G30" s="101">
        <v>0.023687154457401445</v>
      </c>
      <c r="H30" s="101">
        <v>0.016020910665454906</v>
      </c>
      <c r="I30" s="101">
        <v>0.01246302853922378</v>
      </c>
      <c r="J30" s="101">
        <v>0.013789643103898951</v>
      </c>
      <c r="K30" s="101">
        <v>0.017822146245755746</v>
      </c>
      <c r="L30" s="101">
        <v>0.010405083194753872</v>
      </c>
      <c r="M30" s="101">
        <v>0.008999600514533693</v>
      </c>
      <c r="N30" s="101">
        <v>0.02536494633847583</v>
      </c>
    </row>
    <row r="31" spans="1:14" ht="15" customHeight="1">
      <c r="A31" s="97" t="s">
        <v>93</v>
      </c>
      <c r="B31" s="99">
        <v>0.14083887333414127</v>
      </c>
      <c r="C31" s="99">
        <v>0.05256391125906838</v>
      </c>
      <c r="D31" s="99">
        <v>0.0398482652484026</v>
      </c>
      <c r="E31" s="99">
        <v>0.03219875808232703</v>
      </c>
      <c r="F31" s="99">
        <v>0.03072431546015184</v>
      </c>
      <c r="G31" s="99">
        <v>0.021414729568550655</v>
      </c>
      <c r="H31" s="99">
        <v>0.01710000148906905</v>
      </c>
      <c r="I31" s="99">
        <v>0.012445034552260264</v>
      </c>
      <c r="J31" s="99">
        <v>0.01615089475901164</v>
      </c>
      <c r="K31" s="99">
        <v>0.011354750974930149</v>
      </c>
      <c r="L31" s="99">
        <v>0.016989177045644822</v>
      </c>
      <c r="M31" s="99">
        <v>0.009633639910424934</v>
      </c>
      <c r="N31" s="99">
        <v>0.02067132558524621</v>
      </c>
    </row>
    <row r="33" ht="15">
      <c r="E33" s="10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3.57421875" style="125" customWidth="1"/>
    <col min="2" max="2" width="118.421875" style="125" customWidth="1"/>
    <col min="3" max="16384" width="9.140625" style="125" customWidth="1"/>
  </cols>
  <sheetData>
    <row r="1" spans="1:9" ht="24" customHeight="1">
      <c r="A1" s="123"/>
      <c r="B1" s="123" t="s">
        <v>112</v>
      </c>
      <c r="C1" s="124"/>
      <c r="D1" s="124"/>
      <c r="E1" s="124"/>
      <c r="F1" s="124"/>
      <c r="G1" s="124"/>
      <c r="H1" s="124"/>
      <c r="I1" s="124"/>
    </row>
    <row r="2" spans="1:9" ht="19.5" customHeight="1">
      <c r="A2" s="124"/>
      <c r="B2" s="124"/>
      <c r="C2" s="124"/>
      <c r="D2" s="124"/>
      <c r="E2" s="124"/>
      <c r="F2" s="124"/>
      <c r="G2" s="124"/>
      <c r="H2" s="124"/>
      <c r="I2" s="124"/>
    </row>
    <row r="3" spans="1:9" ht="36.75" customHeight="1">
      <c r="A3" s="124"/>
      <c r="B3" s="126" t="s">
        <v>114</v>
      </c>
      <c r="C3" s="124"/>
      <c r="D3" s="124"/>
      <c r="E3" s="124"/>
      <c r="F3" s="124"/>
      <c r="G3" s="124"/>
      <c r="H3" s="124"/>
      <c r="I3" s="124"/>
    </row>
    <row r="4" spans="1:9" ht="19.5" customHeight="1">
      <c r="A4" s="126"/>
      <c r="B4" s="129" t="s">
        <v>116</v>
      </c>
      <c r="C4" s="127"/>
      <c r="D4" s="127"/>
      <c r="E4" s="127"/>
      <c r="F4" s="127"/>
      <c r="G4" s="127"/>
      <c r="H4" s="127"/>
      <c r="I4" s="127"/>
    </row>
    <row r="5" spans="1:10" ht="19.5" customHeight="1">
      <c r="A5" s="128"/>
      <c r="B5" s="134" t="s">
        <v>115</v>
      </c>
      <c r="C5" s="128"/>
      <c r="D5" s="128"/>
      <c r="E5" s="128"/>
      <c r="F5" s="128"/>
      <c r="G5" s="128"/>
      <c r="H5" s="128"/>
      <c r="I5" s="128"/>
      <c r="J5" s="130"/>
    </row>
    <row r="6" spans="1:9" ht="19.5" customHeight="1">
      <c r="A6" s="131"/>
      <c r="B6" s="132"/>
      <c r="C6" s="133"/>
      <c r="D6" s="133"/>
      <c r="E6" s="133"/>
      <c r="F6" s="133"/>
      <c r="G6" s="133"/>
      <c r="H6" s="133"/>
      <c r="I6" s="133"/>
    </row>
    <row r="7" spans="1:9" ht="19.5" customHeight="1">
      <c r="A7" s="134"/>
      <c r="B7" s="126"/>
      <c r="C7" s="133"/>
      <c r="D7" s="133"/>
      <c r="E7" s="133"/>
      <c r="F7" s="133"/>
      <c r="G7" s="133"/>
      <c r="H7" s="133"/>
      <c r="I7" s="133"/>
    </row>
    <row r="8" spans="1:9" ht="19.5" customHeight="1">
      <c r="A8" s="131"/>
      <c r="B8" s="134"/>
      <c r="C8" s="133"/>
      <c r="D8" s="133"/>
      <c r="E8" s="133"/>
      <c r="F8" s="133"/>
      <c r="G8" s="133"/>
      <c r="H8" s="133"/>
      <c r="I8" s="133"/>
    </row>
    <row r="9" spans="1:9" ht="19.5" customHeight="1">
      <c r="A9" s="134"/>
      <c r="B9" s="134"/>
      <c r="C9" s="133"/>
      <c r="D9" s="133"/>
      <c r="E9" s="133"/>
      <c r="F9" s="133"/>
      <c r="G9" s="133"/>
      <c r="H9" s="133"/>
      <c r="I9" s="133"/>
    </row>
    <row r="10" spans="1:9" ht="19.5" customHeight="1">
      <c r="A10" s="131"/>
      <c r="B10" s="132" t="s">
        <v>126</v>
      </c>
      <c r="C10" s="133"/>
      <c r="D10" s="133"/>
      <c r="E10" s="133"/>
      <c r="F10" s="148" t="s">
        <v>202</v>
      </c>
      <c r="G10" s="133"/>
      <c r="H10" s="133"/>
      <c r="I10" s="133"/>
    </row>
    <row r="11" spans="1:9" ht="19.5" customHeight="1">
      <c r="A11" s="134"/>
      <c r="B11" s="133"/>
      <c r="C11" s="133"/>
      <c r="D11" s="133"/>
      <c r="E11" s="133"/>
      <c r="F11" s="133"/>
      <c r="G11" s="133"/>
      <c r="H11" s="133"/>
      <c r="I11" s="133"/>
    </row>
    <row r="12" spans="1:9" ht="19.5" customHeight="1">
      <c r="A12" s="134"/>
      <c r="B12" s="133"/>
      <c r="C12" s="133"/>
      <c r="D12" s="133"/>
      <c r="E12" s="133"/>
      <c r="F12" s="133"/>
      <c r="G12" s="133"/>
      <c r="H12" s="133"/>
      <c r="I12" s="133"/>
    </row>
    <row r="13" spans="1:9" ht="19.5" customHeight="1">
      <c r="A13" s="133"/>
      <c r="B13" s="133"/>
      <c r="C13" s="133"/>
      <c r="D13" s="133"/>
      <c r="E13" s="133"/>
      <c r="F13" s="133"/>
      <c r="G13" s="133"/>
      <c r="H13" s="133"/>
      <c r="I13" s="133"/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sheetProtection/>
  <hyperlinks>
    <hyperlink ref="F10" r:id="rId1" display="http://www.healthscotland.com/documents/27345.aspx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7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2.421875" style="136" customWidth="1"/>
    <col min="2" max="16384" width="9.140625" style="136" customWidth="1"/>
  </cols>
  <sheetData>
    <row r="2" ht="18">
      <c r="B2" s="135" t="s">
        <v>106</v>
      </c>
    </row>
    <row r="4" ht="15">
      <c r="B4" s="137" t="s">
        <v>117</v>
      </c>
    </row>
    <row r="5" ht="15">
      <c r="B5" s="137" t="s">
        <v>118</v>
      </c>
    </row>
    <row r="6" ht="15">
      <c r="B6" s="137" t="s">
        <v>119</v>
      </c>
    </row>
    <row r="7" ht="15">
      <c r="B7" s="137" t="s">
        <v>120</v>
      </c>
    </row>
    <row r="8" ht="15">
      <c r="B8" s="137" t="s">
        <v>187</v>
      </c>
    </row>
    <row r="9" ht="15">
      <c r="B9" s="137" t="s">
        <v>121</v>
      </c>
    </row>
    <row r="10" spans="2:6" ht="15">
      <c r="B10" s="137" t="s">
        <v>126</v>
      </c>
      <c r="F10" s="148" t="s">
        <v>202</v>
      </c>
    </row>
    <row r="11" ht="15">
      <c r="B11" s="137" t="s">
        <v>122</v>
      </c>
    </row>
    <row r="12" ht="15">
      <c r="B12" s="137" t="s">
        <v>123</v>
      </c>
    </row>
    <row r="13" ht="15">
      <c r="B13" s="137" t="s">
        <v>127</v>
      </c>
    </row>
    <row r="14" ht="15">
      <c r="B14" s="138" t="s">
        <v>128</v>
      </c>
    </row>
    <row r="15" ht="15">
      <c r="B15" s="136" t="s">
        <v>129</v>
      </c>
    </row>
    <row r="16" ht="15">
      <c r="B16" s="136" t="s">
        <v>130</v>
      </c>
    </row>
    <row r="17" ht="15">
      <c r="B17" s="136" t="s">
        <v>131</v>
      </c>
    </row>
    <row r="18" ht="15">
      <c r="B18" s="136" t="s">
        <v>192</v>
      </c>
    </row>
    <row r="19" ht="15">
      <c r="B19" s="136" t="s">
        <v>193</v>
      </c>
    </row>
    <row r="20" ht="15">
      <c r="B20" s="136" t="s">
        <v>194</v>
      </c>
    </row>
    <row r="21" ht="15">
      <c r="B21" s="136" t="s">
        <v>195</v>
      </c>
    </row>
    <row r="22" ht="15">
      <c r="B22" s="136" t="s">
        <v>196</v>
      </c>
    </row>
    <row r="23" ht="15">
      <c r="B23" s="136" t="s">
        <v>197</v>
      </c>
    </row>
    <row r="24" ht="15">
      <c r="B24" s="136" t="s">
        <v>198</v>
      </c>
    </row>
    <row r="25" ht="15">
      <c r="B25" s="136" t="s">
        <v>199</v>
      </c>
    </row>
    <row r="26" ht="15">
      <c r="B26" s="136" t="s">
        <v>200</v>
      </c>
    </row>
    <row r="27" ht="15">
      <c r="B27" s="136" t="s">
        <v>201</v>
      </c>
    </row>
  </sheetData>
  <sheetProtection/>
  <hyperlinks>
    <hyperlink ref="B4" location="'Scotland 2009-2011'!A1" display="Retail sales estimates in Scotland, by price band, 2009-2011"/>
    <hyperlink ref="B5" location="'Scotland 2012'!A1" display="Retail sales estimates in Scotland, by price band, 2012"/>
    <hyperlink ref="B6" location="'Scotland 2013'!A1" display="Retail sales estimates in Scotland, by price band, 2013"/>
    <hyperlink ref="B7" location="'Scotland 2014'!A1" display="Retail sales estimates in Scotland, by price band, 2014"/>
    <hyperlink ref="B9" location="'E&amp;W 2009-2011'!A1" display="Retail sales estimates in England &amp; Wales, by price band, 2009-2011"/>
    <hyperlink ref="B10" location="'E&amp;W 2012'!A1" display="Retail sales estimates in England &amp; Wales, by price band, 2012"/>
    <hyperlink ref="B11" location="'E&amp;W 2013'!A1" display="Retail sales estimates in England &amp; Wales, by price band, 2013"/>
    <hyperlink ref="B12" location="'E&amp;W 2014'!A1" display="Retail sales estimates in England &amp; Wales, by price band, 2014"/>
    <hyperlink ref="B14" location="Population!A1" display="Mid-year population estimates, Scotland and England &amp; Wales, 2009-2014"/>
    <hyperlink ref="B13" location="'E&amp;W 2015'!A1" display="Retail sales estimates in England &amp; Wales, by price band, 2015"/>
    <hyperlink ref="B8" location="'Scotland 2015'!A1" display="Retail sales estimates in Scotland, by price band, 2015"/>
    <hyperlink ref="F10" r:id="rId1" display="http://www.healthscotland.com/documents/27345.aspx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V18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7.140625" style="118" bestFit="1" customWidth="1"/>
    <col min="2" max="2" width="9.00390625" style="118" bestFit="1" customWidth="1"/>
    <col min="3" max="3" width="14.28125" style="118" bestFit="1" customWidth="1"/>
    <col min="4" max="4" width="10.28125" style="118" bestFit="1" customWidth="1"/>
    <col min="5" max="13" width="12.140625" style="118" bestFit="1" customWidth="1"/>
    <col min="14" max="17" width="10.28125" style="118" bestFit="1" customWidth="1"/>
    <col min="18" max="18" width="12.140625" style="118" bestFit="1" customWidth="1"/>
    <col min="19" max="19" width="13.421875" style="118" bestFit="1" customWidth="1"/>
    <col min="20" max="16384" width="9.140625" style="118" customWidth="1"/>
  </cols>
  <sheetData>
    <row r="1" ht="15.75">
      <c r="A1" s="119" t="s">
        <v>95</v>
      </c>
    </row>
    <row r="2" spans="2:18" ht="12.75">
      <c r="B2" s="149" t="s">
        <v>96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</row>
    <row r="3" spans="1:19" ht="12.75">
      <c r="A3" s="120">
        <v>2009</v>
      </c>
      <c r="B3" s="110" t="s">
        <v>25</v>
      </c>
      <c r="C3" s="110" t="s">
        <v>24</v>
      </c>
      <c r="D3" s="110" t="s">
        <v>9</v>
      </c>
      <c r="E3" s="110" t="s">
        <v>10</v>
      </c>
      <c r="F3" s="110" t="s">
        <v>11</v>
      </c>
      <c r="G3" s="110" t="s">
        <v>12</v>
      </c>
      <c r="H3" s="110" t="s">
        <v>13</v>
      </c>
      <c r="I3" s="110" t="s">
        <v>14</v>
      </c>
      <c r="J3" s="110" t="s">
        <v>15</v>
      </c>
      <c r="K3" s="110" t="s">
        <v>16</v>
      </c>
      <c r="L3" s="110" t="s">
        <v>17</v>
      </c>
      <c r="M3" s="110" t="s">
        <v>18</v>
      </c>
      <c r="N3" s="110" t="s">
        <v>19</v>
      </c>
      <c r="O3" s="110" t="s">
        <v>20</v>
      </c>
      <c r="P3" s="110" t="s">
        <v>21</v>
      </c>
      <c r="Q3" s="110" t="s">
        <v>22</v>
      </c>
      <c r="R3" s="110" t="s">
        <v>23</v>
      </c>
      <c r="S3" s="110" t="s">
        <v>0</v>
      </c>
    </row>
    <row r="4" spans="1:19" ht="12.75">
      <c r="A4" s="109" t="s">
        <v>134</v>
      </c>
      <c r="B4" s="111">
        <v>1303.515</v>
      </c>
      <c r="C4" s="111">
        <v>3640.935</v>
      </c>
      <c r="D4" s="111">
        <v>16529.555</v>
      </c>
      <c r="E4" s="111">
        <v>91924.40999999999</v>
      </c>
      <c r="F4" s="111">
        <v>1376000.7049999998</v>
      </c>
      <c r="G4" s="111">
        <v>2873902.465000001</v>
      </c>
      <c r="H4" s="111">
        <v>2718407.5950000007</v>
      </c>
      <c r="I4" s="111">
        <v>1410336.79</v>
      </c>
      <c r="J4" s="111">
        <v>942149.4500000001</v>
      </c>
      <c r="K4" s="111">
        <v>532283.49</v>
      </c>
      <c r="L4" s="111">
        <v>286942.08</v>
      </c>
      <c r="M4" s="111">
        <v>258912.38</v>
      </c>
      <c r="N4" s="111">
        <v>162313.06500000003</v>
      </c>
      <c r="O4" s="111">
        <v>162755.555</v>
      </c>
      <c r="P4" s="111">
        <v>99650.77500000001</v>
      </c>
      <c r="Q4" s="111">
        <v>54846.16000000001</v>
      </c>
      <c r="R4" s="111">
        <v>203411.93500000006</v>
      </c>
      <c r="S4" s="111">
        <v>11195310.860000001</v>
      </c>
    </row>
    <row r="5" spans="1:19" ht="12.75">
      <c r="A5" s="140" t="s">
        <v>70</v>
      </c>
      <c r="B5" s="111">
        <v>710.25</v>
      </c>
      <c r="C5" s="111">
        <v>423.375</v>
      </c>
      <c r="D5" s="111">
        <v>11342.625</v>
      </c>
      <c r="E5" s="111">
        <v>44821.5</v>
      </c>
      <c r="F5" s="111">
        <v>889152.75</v>
      </c>
      <c r="G5" s="111">
        <v>1886495.25</v>
      </c>
      <c r="H5" s="111">
        <v>955200</v>
      </c>
      <c r="I5" s="111">
        <v>531284.625</v>
      </c>
      <c r="J5" s="111">
        <v>374653.875</v>
      </c>
      <c r="K5" s="111">
        <v>88280.25</v>
      </c>
      <c r="L5" s="111">
        <v>54872.625</v>
      </c>
      <c r="M5" s="111">
        <v>27948.75</v>
      </c>
      <c r="N5" s="111">
        <v>5664.75</v>
      </c>
      <c r="O5" s="111">
        <v>2854.875</v>
      </c>
      <c r="P5" s="111">
        <v>89.625</v>
      </c>
      <c r="Q5" s="111">
        <v>120.75</v>
      </c>
      <c r="R5" s="111">
        <v>4498.5</v>
      </c>
      <c r="S5" s="111">
        <v>4878414.375</v>
      </c>
    </row>
    <row r="6" spans="1:19" ht="12.75">
      <c r="A6" s="140" t="s">
        <v>151</v>
      </c>
      <c r="B6" s="111">
        <v>103.60000000000001</v>
      </c>
      <c r="C6" s="111">
        <v>496</v>
      </c>
      <c r="D6" s="111">
        <v>1157.6000000000001</v>
      </c>
      <c r="E6" s="111">
        <v>2726</v>
      </c>
      <c r="F6" s="111">
        <v>101394.40000000001</v>
      </c>
      <c r="G6" s="111">
        <v>532563.2000000001</v>
      </c>
      <c r="H6" s="111">
        <v>1240146</v>
      </c>
      <c r="I6" s="111">
        <v>366444.4</v>
      </c>
      <c r="J6" s="111">
        <v>268492.8</v>
      </c>
      <c r="K6" s="111">
        <v>148890.4</v>
      </c>
      <c r="L6" s="111">
        <v>49343.600000000006</v>
      </c>
      <c r="M6" s="111">
        <v>35732.8</v>
      </c>
      <c r="N6" s="111">
        <v>12947.2</v>
      </c>
      <c r="O6" s="111">
        <v>3555.2000000000003</v>
      </c>
      <c r="P6" s="111">
        <v>5458</v>
      </c>
      <c r="Q6" s="111">
        <v>5495.200000000001</v>
      </c>
      <c r="R6" s="111">
        <v>2054.4</v>
      </c>
      <c r="S6" s="111">
        <v>2777000.8000000003</v>
      </c>
    </row>
    <row r="7" spans="1:19" ht="12.75">
      <c r="A7" s="140" t="s">
        <v>71</v>
      </c>
      <c r="B7" s="111">
        <v>82.84</v>
      </c>
      <c r="C7" s="111">
        <v>124.26</v>
      </c>
      <c r="D7" s="111">
        <v>1394.98</v>
      </c>
      <c r="E7" s="111">
        <v>17336.36</v>
      </c>
      <c r="F7" s="111">
        <v>160369.88</v>
      </c>
      <c r="G7" s="111">
        <v>198807.64</v>
      </c>
      <c r="H7" s="111">
        <v>239114.62</v>
      </c>
      <c r="I7" s="111">
        <v>141357.34</v>
      </c>
      <c r="J7" s="111">
        <v>99356.7</v>
      </c>
      <c r="K7" s="111">
        <v>21034.14</v>
      </c>
      <c r="L7" s="111">
        <v>15876.78</v>
      </c>
      <c r="M7" s="111">
        <v>18458.88</v>
      </c>
      <c r="N7" s="111">
        <v>2788.44</v>
      </c>
      <c r="O7" s="111">
        <v>2398.18</v>
      </c>
      <c r="P7" s="111">
        <v>1014.6</v>
      </c>
      <c r="Q7" s="111">
        <v>2425.16</v>
      </c>
      <c r="R7" s="111">
        <v>487.16</v>
      </c>
      <c r="S7" s="111">
        <v>922427.9600000001</v>
      </c>
    </row>
    <row r="8" spans="1:19" ht="12.75">
      <c r="A8" s="140" t="s">
        <v>138</v>
      </c>
      <c r="B8" s="111">
        <v>15.200000000000001</v>
      </c>
      <c r="C8" s="111">
        <v>289.6</v>
      </c>
      <c r="D8" s="111">
        <v>83</v>
      </c>
      <c r="E8" s="111">
        <v>4280.2</v>
      </c>
      <c r="F8" s="111">
        <v>25574.2</v>
      </c>
      <c r="G8" s="111">
        <v>14809.2</v>
      </c>
      <c r="H8" s="111">
        <v>8195.6</v>
      </c>
      <c r="I8" s="111">
        <v>12257</v>
      </c>
      <c r="J8" s="111">
        <v>19229</v>
      </c>
      <c r="K8" s="111">
        <v>29099.4</v>
      </c>
      <c r="L8" s="111">
        <v>3986</v>
      </c>
      <c r="M8" s="111">
        <v>9407.4</v>
      </c>
      <c r="N8" s="111">
        <v>5074.6</v>
      </c>
      <c r="O8" s="111">
        <v>30246.600000000002</v>
      </c>
      <c r="P8" s="111">
        <v>10786</v>
      </c>
      <c r="Q8" s="111">
        <v>2717.2000000000003</v>
      </c>
      <c r="R8" s="111">
        <v>18649</v>
      </c>
      <c r="S8" s="111">
        <v>194699.2</v>
      </c>
    </row>
    <row r="9" spans="1:19" ht="12.75">
      <c r="A9" s="140" t="s">
        <v>139</v>
      </c>
      <c r="B9" s="111">
        <v>3.75</v>
      </c>
      <c r="C9" s="111">
        <v>110.25</v>
      </c>
      <c r="D9" s="111">
        <v>55.5</v>
      </c>
      <c r="E9" s="111">
        <v>469.5</v>
      </c>
      <c r="F9" s="111">
        <v>48378</v>
      </c>
      <c r="G9" s="111">
        <v>127938.375</v>
      </c>
      <c r="H9" s="111">
        <v>55264.875</v>
      </c>
      <c r="I9" s="111">
        <v>70403.625</v>
      </c>
      <c r="J9" s="111">
        <v>49792.5</v>
      </c>
      <c r="K9" s="111">
        <v>28569.375</v>
      </c>
      <c r="L9" s="111">
        <v>8373.75</v>
      </c>
      <c r="M9" s="111">
        <v>5153.25</v>
      </c>
      <c r="N9" s="111">
        <v>1623</v>
      </c>
      <c r="O9" s="111">
        <v>757.5</v>
      </c>
      <c r="P9" s="111">
        <v>298.125</v>
      </c>
      <c r="Q9" s="111">
        <v>5.25</v>
      </c>
      <c r="R9" s="111">
        <v>50.25</v>
      </c>
      <c r="S9" s="111">
        <v>397246.875</v>
      </c>
    </row>
    <row r="10" spans="1:19" ht="12.75">
      <c r="A10" s="140" t="s">
        <v>140</v>
      </c>
      <c r="B10" s="111">
        <v>4.875</v>
      </c>
      <c r="C10" s="111">
        <v>19.5</v>
      </c>
      <c r="D10" s="111">
        <v>66</v>
      </c>
      <c r="E10" s="111">
        <v>228</v>
      </c>
      <c r="F10" s="111">
        <v>60240.375</v>
      </c>
      <c r="G10" s="111">
        <v>57316.5</v>
      </c>
      <c r="H10" s="111">
        <v>87179.25</v>
      </c>
      <c r="I10" s="111">
        <v>89178.75</v>
      </c>
      <c r="J10" s="111">
        <v>40076.625</v>
      </c>
      <c r="K10" s="111">
        <v>73135.875</v>
      </c>
      <c r="L10" s="111">
        <v>16927.125</v>
      </c>
      <c r="M10" s="111">
        <v>7415.25</v>
      </c>
      <c r="N10" s="111">
        <v>1513.875</v>
      </c>
      <c r="O10" s="111">
        <v>1980</v>
      </c>
      <c r="P10" s="111">
        <v>1192.875</v>
      </c>
      <c r="Q10" s="111">
        <v>25.5</v>
      </c>
      <c r="R10" s="111">
        <v>135.375</v>
      </c>
      <c r="S10" s="111">
        <v>436635.75</v>
      </c>
    </row>
    <row r="11" spans="1:19" ht="12.75">
      <c r="A11" s="140" t="s">
        <v>141</v>
      </c>
      <c r="B11" s="111">
        <v>114.4</v>
      </c>
      <c r="C11" s="111">
        <v>59.6</v>
      </c>
      <c r="D11" s="111">
        <v>75.60000000000001</v>
      </c>
      <c r="E11" s="111">
        <v>178.4</v>
      </c>
      <c r="F11" s="111">
        <v>4530.400000000001</v>
      </c>
      <c r="G11" s="111">
        <v>4229.6</v>
      </c>
      <c r="H11" s="111">
        <v>18947.600000000002</v>
      </c>
      <c r="I11" s="111">
        <v>11110.400000000001</v>
      </c>
      <c r="J11" s="111">
        <v>7525.200000000001</v>
      </c>
      <c r="K11" s="111">
        <v>24196.4</v>
      </c>
      <c r="L11" s="111">
        <v>10644.400000000001</v>
      </c>
      <c r="M11" s="111">
        <v>36802.8</v>
      </c>
      <c r="N11" s="111">
        <v>31652.800000000003</v>
      </c>
      <c r="O11" s="111">
        <v>18678.8</v>
      </c>
      <c r="P11" s="111">
        <v>3511.2000000000003</v>
      </c>
      <c r="Q11" s="111">
        <v>2331.2000000000003</v>
      </c>
      <c r="R11" s="111">
        <v>4156</v>
      </c>
      <c r="S11" s="111">
        <v>178744.80000000002</v>
      </c>
    </row>
    <row r="12" spans="1:19" ht="12.75">
      <c r="A12" s="140" t="s">
        <v>142</v>
      </c>
      <c r="B12" s="111">
        <v>123.19999999999999</v>
      </c>
      <c r="C12" s="111">
        <v>345.79999999999995</v>
      </c>
      <c r="D12" s="111">
        <v>1407.6999999999998</v>
      </c>
      <c r="E12" s="111">
        <v>12303.199999999999</v>
      </c>
      <c r="F12" s="111">
        <v>25698.05</v>
      </c>
      <c r="G12" s="111">
        <v>14878.849999999999</v>
      </c>
      <c r="H12" s="111">
        <v>16940</v>
      </c>
      <c r="I12" s="111">
        <v>46473</v>
      </c>
      <c r="J12" s="111">
        <v>6506.15</v>
      </c>
      <c r="K12" s="111">
        <v>16851.1</v>
      </c>
      <c r="L12" s="111">
        <v>27966.399999999998</v>
      </c>
      <c r="M12" s="111">
        <v>14727.3</v>
      </c>
      <c r="N12" s="111">
        <v>25920.3</v>
      </c>
      <c r="O12" s="111">
        <v>15902.249999999998</v>
      </c>
      <c r="P12" s="111">
        <v>8712.55</v>
      </c>
      <c r="Q12" s="111">
        <v>2067.7999999999997</v>
      </c>
      <c r="R12" s="111">
        <v>15193.15</v>
      </c>
      <c r="S12" s="111">
        <v>252016.79999999993</v>
      </c>
    </row>
    <row r="13" spans="1:19" ht="12.75">
      <c r="A13" s="140" t="s">
        <v>143</v>
      </c>
      <c r="B13" s="111">
        <v>8</v>
      </c>
      <c r="C13" s="111">
        <v>19.6</v>
      </c>
      <c r="D13" s="111">
        <v>70.8</v>
      </c>
      <c r="E13" s="111">
        <v>67.60000000000001</v>
      </c>
      <c r="F13" s="111">
        <v>419.20000000000005</v>
      </c>
      <c r="G13" s="111">
        <v>1383.2</v>
      </c>
      <c r="H13" s="111">
        <v>5567.200000000001</v>
      </c>
      <c r="I13" s="111">
        <v>5582</v>
      </c>
      <c r="J13" s="111">
        <v>1787.6000000000001</v>
      </c>
      <c r="K13" s="111">
        <v>29487.600000000002</v>
      </c>
      <c r="L13" s="111">
        <v>26388.4</v>
      </c>
      <c r="M13" s="111">
        <v>53649.600000000006</v>
      </c>
      <c r="N13" s="111">
        <v>33611.200000000004</v>
      </c>
      <c r="O13" s="111">
        <v>49606</v>
      </c>
      <c r="P13" s="111">
        <v>43270</v>
      </c>
      <c r="Q13" s="111">
        <v>27077.2</v>
      </c>
      <c r="R13" s="111">
        <v>85688.40000000001</v>
      </c>
      <c r="S13" s="111">
        <v>363683.60000000003</v>
      </c>
    </row>
    <row r="14" spans="1:19" ht="12.75">
      <c r="A14" s="140" t="s">
        <v>144</v>
      </c>
      <c r="B14" s="111">
        <v>15.600000000000001</v>
      </c>
      <c r="C14" s="111">
        <v>24.400000000000002</v>
      </c>
      <c r="D14" s="111">
        <v>115.2</v>
      </c>
      <c r="E14" s="111">
        <v>400</v>
      </c>
      <c r="F14" s="111">
        <v>55666.8</v>
      </c>
      <c r="G14" s="111">
        <v>23710</v>
      </c>
      <c r="H14" s="111">
        <v>44004</v>
      </c>
      <c r="I14" s="111">
        <v>32016</v>
      </c>
      <c r="J14" s="111">
        <v>33622.4</v>
      </c>
      <c r="K14" s="111">
        <v>8970</v>
      </c>
      <c r="L14" s="111">
        <v>9153.6</v>
      </c>
      <c r="M14" s="111">
        <v>3236</v>
      </c>
      <c r="N14" s="111">
        <v>404.8</v>
      </c>
      <c r="O14" s="111">
        <v>35.2</v>
      </c>
      <c r="P14" s="111">
        <v>50.400000000000006</v>
      </c>
      <c r="Q14" s="111">
        <v>10.4</v>
      </c>
      <c r="R14" s="111">
        <v>187.20000000000002</v>
      </c>
      <c r="S14" s="111">
        <v>211622</v>
      </c>
    </row>
    <row r="15" spans="1:19" ht="12.75">
      <c r="A15" s="140" t="s">
        <v>145</v>
      </c>
      <c r="B15" s="111">
        <v>7.2</v>
      </c>
      <c r="C15" s="111">
        <v>6.4</v>
      </c>
      <c r="D15" s="111">
        <v>8.4</v>
      </c>
      <c r="E15" s="111">
        <v>13.200000000000001</v>
      </c>
      <c r="F15" s="111">
        <v>34.4</v>
      </c>
      <c r="G15" s="111">
        <v>80.4</v>
      </c>
      <c r="H15" s="111">
        <v>4316</v>
      </c>
      <c r="I15" s="111">
        <v>353.20000000000005</v>
      </c>
      <c r="J15" s="111">
        <v>11528</v>
      </c>
      <c r="K15" s="111">
        <v>3601.2000000000003</v>
      </c>
      <c r="L15" s="111">
        <v>22857.600000000002</v>
      </c>
      <c r="M15" s="111">
        <v>19261.600000000002</v>
      </c>
      <c r="N15" s="111">
        <v>17018</v>
      </c>
      <c r="O15" s="111">
        <v>13050</v>
      </c>
      <c r="P15" s="111">
        <v>15951.2</v>
      </c>
      <c r="Q15" s="111">
        <v>6106.8</v>
      </c>
      <c r="R15" s="111">
        <v>10965.6</v>
      </c>
      <c r="S15" s="111">
        <v>125159.20000000001</v>
      </c>
    </row>
    <row r="16" spans="1:19" ht="12.75">
      <c r="A16" s="140" t="s">
        <v>146</v>
      </c>
      <c r="B16" s="111">
        <v>4.199999999999999</v>
      </c>
      <c r="C16" s="111">
        <v>35.349999999999994</v>
      </c>
      <c r="D16" s="111">
        <v>47.949999999999996</v>
      </c>
      <c r="E16" s="111">
        <v>29.049999999999997</v>
      </c>
      <c r="F16" s="111">
        <v>633.8499999999999</v>
      </c>
      <c r="G16" s="111">
        <v>152.25</v>
      </c>
      <c r="H16" s="111">
        <v>1101.4499999999998</v>
      </c>
      <c r="I16" s="111">
        <v>86509.84999999999</v>
      </c>
      <c r="J16" s="111">
        <v>22080.8</v>
      </c>
      <c r="K16" s="111">
        <v>47575.149999999994</v>
      </c>
      <c r="L16" s="111">
        <v>36591.799999999996</v>
      </c>
      <c r="M16" s="111">
        <v>18939.55</v>
      </c>
      <c r="N16" s="111">
        <v>14615.3</v>
      </c>
      <c r="O16" s="111">
        <v>2227.75</v>
      </c>
      <c r="P16" s="111">
        <v>868</v>
      </c>
      <c r="Q16" s="111">
        <v>144.89999999999998</v>
      </c>
      <c r="R16" s="111">
        <v>308.7</v>
      </c>
      <c r="S16" s="111">
        <v>231865.89999999997</v>
      </c>
    </row>
    <row r="17" spans="1:19" ht="12.75">
      <c r="A17" s="140" t="s">
        <v>147</v>
      </c>
      <c r="B17" s="111">
        <v>83.60000000000001</v>
      </c>
      <c r="C17" s="111">
        <v>1601.2</v>
      </c>
      <c r="D17" s="111">
        <v>632.2</v>
      </c>
      <c r="E17" s="111">
        <v>7277</v>
      </c>
      <c r="F17" s="111">
        <v>2997</v>
      </c>
      <c r="G17" s="111">
        <v>9264</v>
      </c>
      <c r="H17" s="111">
        <v>36974.4</v>
      </c>
      <c r="I17" s="111">
        <v>16128</v>
      </c>
      <c r="J17" s="111">
        <v>7105.8</v>
      </c>
      <c r="K17" s="111">
        <v>12542.2</v>
      </c>
      <c r="L17" s="111">
        <v>3694.6000000000004</v>
      </c>
      <c r="M17" s="111">
        <v>5120.200000000001</v>
      </c>
      <c r="N17" s="111">
        <v>9277.2</v>
      </c>
      <c r="O17" s="111">
        <v>19939.600000000002</v>
      </c>
      <c r="P17" s="111">
        <v>7698.6</v>
      </c>
      <c r="Q17" s="111">
        <v>5336.8</v>
      </c>
      <c r="R17" s="111">
        <v>46814.600000000006</v>
      </c>
      <c r="S17" s="111">
        <v>192487</v>
      </c>
    </row>
    <row r="18" spans="1:19" ht="12.75">
      <c r="A18" s="140" t="s">
        <v>148</v>
      </c>
      <c r="B18" s="111">
        <v>26.8</v>
      </c>
      <c r="C18" s="111">
        <v>85.60000000000001</v>
      </c>
      <c r="D18" s="111">
        <v>72</v>
      </c>
      <c r="E18" s="111">
        <v>1794.4</v>
      </c>
      <c r="F18" s="111">
        <v>911.4000000000001</v>
      </c>
      <c r="G18" s="111">
        <v>2274</v>
      </c>
      <c r="H18" s="111">
        <v>5456.6</v>
      </c>
      <c r="I18" s="111">
        <v>1238.6000000000001</v>
      </c>
      <c r="J18" s="111">
        <v>392</v>
      </c>
      <c r="K18" s="111">
        <v>50.400000000000006</v>
      </c>
      <c r="L18" s="111">
        <v>265.40000000000003</v>
      </c>
      <c r="M18" s="111">
        <v>3059</v>
      </c>
      <c r="N18" s="111">
        <v>201.60000000000002</v>
      </c>
      <c r="O18" s="111">
        <v>1523.6000000000001</v>
      </c>
      <c r="P18" s="111">
        <v>749.6</v>
      </c>
      <c r="Q18" s="111">
        <v>982</v>
      </c>
      <c r="R18" s="111">
        <v>14223.6</v>
      </c>
      <c r="S18" s="111">
        <v>33306.6</v>
      </c>
    </row>
    <row r="19" spans="1:19" ht="12.75">
      <c r="A19" s="109" t="s">
        <v>2</v>
      </c>
      <c r="B19" s="111">
        <v>35.504999999999995</v>
      </c>
      <c r="C19" s="111">
        <v>38.61</v>
      </c>
      <c r="D19" s="111">
        <v>47.25</v>
      </c>
      <c r="E19" s="111">
        <v>103.58999999999999</v>
      </c>
      <c r="F19" s="111">
        <v>86.31</v>
      </c>
      <c r="G19" s="111">
        <v>383.175</v>
      </c>
      <c r="H19" s="111">
        <v>1266.345</v>
      </c>
      <c r="I19" s="111">
        <v>7683.57</v>
      </c>
      <c r="J19" s="111">
        <v>6242.804999999999</v>
      </c>
      <c r="K19" s="111">
        <v>8551.664999999999</v>
      </c>
      <c r="L19" s="111">
        <v>11119.77</v>
      </c>
      <c r="M19" s="111">
        <v>13123.845</v>
      </c>
      <c r="N19" s="111">
        <v>25244.594999999998</v>
      </c>
      <c r="O19" s="111">
        <v>24832.35</v>
      </c>
      <c r="P19" s="111">
        <v>27842.94</v>
      </c>
      <c r="Q19" s="111">
        <v>55190.79</v>
      </c>
      <c r="R19" s="111">
        <v>104723.01</v>
      </c>
      <c r="S19" s="111">
        <v>286516.125</v>
      </c>
    </row>
    <row r="20" spans="1:19" ht="12.75">
      <c r="A20" s="109" t="s">
        <v>3</v>
      </c>
      <c r="B20" s="111">
        <v>4410.990000000001</v>
      </c>
      <c r="C20" s="111">
        <v>2317.27</v>
      </c>
      <c r="D20" s="111">
        <v>5268.13</v>
      </c>
      <c r="E20" s="111">
        <v>117301.87000000001</v>
      </c>
      <c r="F20" s="111">
        <v>77927.15000000001</v>
      </c>
      <c r="G20" s="111">
        <v>70410.26000000001</v>
      </c>
      <c r="H20" s="111">
        <v>61767.46000000001</v>
      </c>
      <c r="I20" s="111">
        <v>66544.29000000001</v>
      </c>
      <c r="J20" s="111">
        <v>362242.80000000005</v>
      </c>
      <c r="K20" s="111">
        <v>122610.63</v>
      </c>
      <c r="L20" s="111">
        <v>56626.15</v>
      </c>
      <c r="M20" s="111">
        <v>39830.490000000005</v>
      </c>
      <c r="N20" s="111">
        <v>28148.600000000002</v>
      </c>
      <c r="O20" s="111">
        <v>9259.730000000001</v>
      </c>
      <c r="P20" s="111">
        <v>5412.97</v>
      </c>
      <c r="Q20" s="111">
        <v>1496.3400000000001</v>
      </c>
      <c r="R20" s="111">
        <v>8967.84</v>
      </c>
      <c r="S20" s="111">
        <v>1040542.97</v>
      </c>
    </row>
    <row r="21" spans="1:19" ht="12.75">
      <c r="A21" s="109" t="s">
        <v>171</v>
      </c>
      <c r="B21" s="111">
        <v>9733.465</v>
      </c>
      <c r="C21" s="111">
        <v>29214.184999999998</v>
      </c>
      <c r="D21" s="111">
        <v>25589.379999999997</v>
      </c>
      <c r="E21" s="111">
        <v>63681.395000000004</v>
      </c>
      <c r="F21" s="111">
        <v>313905.03500000003</v>
      </c>
      <c r="G21" s="111">
        <v>1117939.4749999999</v>
      </c>
      <c r="H21" s="111">
        <v>2040794.4949999999</v>
      </c>
      <c r="I21" s="111">
        <v>2449694.075</v>
      </c>
      <c r="J21" s="111">
        <v>1149788.755</v>
      </c>
      <c r="K21" s="111">
        <v>1296458.18</v>
      </c>
      <c r="L21" s="111">
        <v>429538.125</v>
      </c>
      <c r="M21" s="111">
        <v>661243.09</v>
      </c>
      <c r="N21" s="111">
        <v>218528.16499999998</v>
      </c>
      <c r="O21" s="111">
        <v>227094.385</v>
      </c>
      <c r="P21" s="111">
        <v>78695.92</v>
      </c>
      <c r="Q21" s="111">
        <v>55058.28</v>
      </c>
      <c r="R21" s="111">
        <v>405339.995</v>
      </c>
      <c r="S21" s="111">
        <v>10572296.4</v>
      </c>
    </row>
    <row r="22" spans="1:19" ht="12.75">
      <c r="A22" s="140" t="s">
        <v>72</v>
      </c>
      <c r="B22" s="111">
        <v>9660</v>
      </c>
      <c r="C22" s="111">
        <v>29037.625</v>
      </c>
      <c r="D22" s="111">
        <v>25416.5</v>
      </c>
      <c r="E22" s="111">
        <v>58670.125</v>
      </c>
      <c r="F22" s="111">
        <v>309164.625</v>
      </c>
      <c r="G22" s="111">
        <v>1096008.75</v>
      </c>
      <c r="H22" s="111">
        <v>2015130.375</v>
      </c>
      <c r="I22" s="111">
        <v>2375415.5</v>
      </c>
      <c r="J22" s="111">
        <v>1108369.5</v>
      </c>
      <c r="K22" s="111">
        <v>1182980</v>
      </c>
      <c r="L22" s="111">
        <v>392796</v>
      </c>
      <c r="M22" s="111">
        <v>556683.5</v>
      </c>
      <c r="N22" s="111">
        <v>189960.25</v>
      </c>
      <c r="O22" s="111">
        <v>185909.125</v>
      </c>
      <c r="P22" s="111">
        <v>66996</v>
      </c>
      <c r="Q22" s="111">
        <v>43848.25</v>
      </c>
      <c r="R22" s="111">
        <v>209475</v>
      </c>
      <c r="S22" s="111">
        <v>9855521.125</v>
      </c>
    </row>
    <row r="23" spans="1:19" ht="12.75">
      <c r="A23" s="140" t="s">
        <v>73</v>
      </c>
      <c r="B23" s="111">
        <v>68.625</v>
      </c>
      <c r="C23" s="111">
        <v>83.125</v>
      </c>
      <c r="D23" s="111">
        <v>119.75</v>
      </c>
      <c r="E23" s="111">
        <v>4780.5</v>
      </c>
      <c r="F23" s="111">
        <v>4121.75</v>
      </c>
      <c r="G23" s="111">
        <v>16252.125</v>
      </c>
      <c r="H23" s="111">
        <v>18298.375</v>
      </c>
      <c r="I23" s="111">
        <v>68519.5</v>
      </c>
      <c r="J23" s="111">
        <v>32582.625</v>
      </c>
      <c r="K23" s="111">
        <v>112689.75</v>
      </c>
      <c r="L23" s="111">
        <v>36230.25</v>
      </c>
      <c r="M23" s="111">
        <v>103494</v>
      </c>
      <c r="N23" s="111">
        <v>26551.625</v>
      </c>
      <c r="O23" s="111">
        <v>37514.875</v>
      </c>
      <c r="P23" s="111">
        <v>11013.625</v>
      </c>
      <c r="Q23" s="111">
        <v>10048.125</v>
      </c>
      <c r="R23" s="111">
        <v>46181.625</v>
      </c>
      <c r="S23" s="111">
        <v>528550.25</v>
      </c>
    </row>
    <row r="24" spans="1:19" ht="12.75">
      <c r="A24" s="140" t="s">
        <v>74</v>
      </c>
      <c r="B24" s="111">
        <v>4</v>
      </c>
      <c r="C24" s="111">
        <v>13.125</v>
      </c>
      <c r="D24" s="111">
        <v>39.375</v>
      </c>
      <c r="E24" s="111">
        <v>4.375</v>
      </c>
      <c r="F24" s="111">
        <v>331.625</v>
      </c>
      <c r="G24" s="111">
        <v>27.625</v>
      </c>
      <c r="H24" s="111">
        <v>46.75</v>
      </c>
      <c r="I24" s="111">
        <v>18.625</v>
      </c>
      <c r="J24" s="111">
        <v>41.5</v>
      </c>
      <c r="K24" s="111">
        <v>101.375</v>
      </c>
      <c r="L24" s="111">
        <v>35</v>
      </c>
      <c r="M24" s="111">
        <v>58.875</v>
      </c>
      <c r="N24" s="111">
        <v>21</v>
      </c>
      <c r="O24" s="111">
        <v>137.625</v>
      </c>
      <c r="P24" s="111">
        <v>316.75</v>
      </c>
      <c r="Q24" s="111">
        <v>649.25</v>
      </c>
      <c r="R24" s="111">
        <v>149341.875</v>
      </c>
      <c r="S24" s="111">
        <v>151188.75</v>
      </c>
    </row>
    <row r="25" spans="1:19" ht="12.75">
      <c r="A25" s="140" t="s">
        <v>173</v>
      </c>
      <c r="B25" s="111">
        <v>0.4</v>
      </c>
      <c r="C25" s="111">
        <v>1.44</v>
      </c>
      <c r="D25" s="111">
        <v>5.12</v>
      </c>
      <c r="E25" s="111">
        <v>190.48</v>
      </c>
      <c r="F25" s="111">
        <v>254.64000000000001</v>
      </c>
      <c r="G25" s="111">
        <v>5623.2</v>
      </c>
      <c r="H25" s="111">
        <v>6627.92</v>
      </c>
      <c r="I25" s="111">
        <v>4248.08</v>
      </c>
      <c r="J25" s="111">
        <v>496.40000000000003</v>
      </c>
      <c r="K25" s="111">
        <v>32.72</v>
      </c>
      <c r="L25" s="111">
        <v>54.64</v>
      </c>
      <c r="M25" s="111">
        <v>54.72</v>
      </c>
      <c r="N25" s="111">
        <v>570.24</v>
      </c>
      <c r="O25" s="111">
        <v>0</v>
      </c>
      <c r="P25" s="111">
        <v>0</v>
      </c>
      <c r="Q25" s="111">
        <v>0</v>
      </c>
      <c r="R25" s="111">
        <v>0</v>
      </c>
      <c r="S25" s="111">
        <v>18160.000000000004</v>
      </c>
    </row>
    <row r="26" spans="1:19" ht="12.75">
      <c r="A26" s="140" t="s">
        <v>172</v>
      </c>
      <c r="B26" s="111">
        <v>0.44</v>
      </c>
      <c r="C26" s="111">
        <v>78.87</v>
      </c>
      <c r="D26" s="111">
        <v>8.635</v>
      </c>
      <c r="E26" s="111">
        <v>35.915</v>
      </c>
      <c r="F26" s="111">
        <v>32.395</v>
      </c>
      <c r="G26" s="111">
        <v>27.775</v>
      </c>
      <c r="H26" s="111">
        <v>691.075</v>
      </c>
      <c r="I26" s="111">
        <v>1492.3700000000001</v>
      </c>
      <c r="J26" s="111">
        <v>8298.73</v>
      </c>
      <c r="K26" s="111">
        <v>654.335</v>
      </c>
      <c r="L26" s="111">
        <v>422.235</v>
      </c>
      <c r="M26" s="111">
        <v>951.995</v>
      </c>
      <c r="N26" s="111">
        <v>1425.05</v>
      </c>
      <c r="O26" s="111">
        <v>3532.76</v>
      </c>
      <c r="P26" s="111">
        <v>369.545</v>
      </c>
      <c r="Q26" s="111">
        <v>512.655</v>
      </c>
      <c r="R26" s="111">
        <v>341.495</v>
      </c>
      <c r="S26" s="111">
        <v>18876.274999999998</v>
      </c>
    </row>
    <row r="27" spans="1:19" ht="12.75">
      <c r="A27" s="109" t="s">
        <v>4</v>
      </c>
      <c r="B27" s="111">
        <v>605.925</v>
      </c>
      <c r="C27" s="111">
        <v>513.4499999999999</v>
      </c>
      <c r="D27" s="111">
        <v>37324.95</v>
      </c>
      <c r="E27" s="111">
        <v>100489.5</v>
      </c>
      <c r="F27" s="111">
        <v>73138.575</v>
      </c>
      <c r="G27" s="111">
        <v>9567</v>
      </c>
      <c r="H27" s="111">
        <v>12963.824999999999</v>
      </c>
      <c r="I27" s="111">
        <v>9943.125</v>
      </c>
      <c r="J27" s="111">
        <v>5050.2</v>
      </c>
      <c r="K27" s="111">
        <v>1827.45</v>
      </c>
      <c r="L27" s="111">
        <v>341.775</v>
      </c>
      <c r="M27" s="111">
        <v>104.925</v>
      </c>
      <c r="N27" s="111">
        <v>116.02499999999999</v>
      </c>
      <c r="O27" s="111">
        <v>404.47499999999997</v>
      </c>
      <c r="P27" s="111">
        <v>7.725</v>
      </c>
      <c r="Q27" s="111">
        <v>177.825</v>
      </c>
      <c r="R27" s="111">
        <v>31.799999999999997</v>
      </c>
      <c r="S27" s="111">
        <v>252608.55000000005</v>
      </c>
    </row>
    <row r="28" spans="1:19" ht="12.75">
      <c r="A28" s="109" t="s">
        <v>137</v>
      </c>
      <c r="B28" s="111">
        <v>13391.183</v>
      </c>
      <c r="C28" s="111">
        <v>16150.554</v>
      </c>
      <c r="D28" s="111">
        <v>53724.378000000004</v>
      </c>
      <c r="E28" s="111">
        <v>351197.052</v>
      </c>
      <c r="F28" s="111">
        <v>997583.2980000001</v>
      </c>
      <c r="G28" s="111">
        <v>1327526.5820000002</v>
      </c>
      <c r="H28" s="111">
        <v>1169518.8699999999</v>
      </c>
      <c r="I28" s="111">
        <v>1249685.3420000002</v>
      </c>
      <c r="J28" s="111">
        <v>965836.8579999999</v>
      </c>
      <c r="K28" s="111">
        <v>765832.702</v>
      </c>
      <c r="L28" s="111">
        <v>395406.192</v>
      </c>
      <c r="M28" s="111">
        <v>188130.57300000003</v>
      </c>
      <c r="N28" s="111">
        <v>151323.70600000003</v>
      </c>
      <c r="O28" s="111">
        <v>70763.346</v>
      </c>
      <c r="P28" s="111">
        <v>47469.274000000005</v>
      </c>
      <c r="Q28" s="111">
        <v>19117.093999999997</v>
      </c>
      <c r="R28" s="111">
        <v>43461.449</v>
      </c>
      <c r="S28" s="111">
        <v>7826118.453</v>
      </c>
    </row>
    <row r="29" spans="1:19" ht="12.75">
      <c r="A29" s="140" t="s">
        <v>152</v>
      </c>
      <c r="B29" s="111">
        <v>0.125</v>
      </c>
      <c r="C29" s="111">
        <v>0</v>
      </c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0.075</v>
      </c>
      <c r="N29" s="111">
        <v>0.54</v>
      </c>
      <c r="O29" s="111">
        <v>0.04</v>
      </c>
      <c r="P29" s="111">
        <v>0.47000000000000003</v>
      </c>
      <c r="Q29" s="111">
        <v>0.11</v>
      </c>
      <c r="R29" s="111">
        <v>4022.6150000000002</v>
      </c>
      <c r="S29" s="111">
        <v>4023.9750000000004</v>
      </c>
    </row>
    <row r="30" spans="1:19" ht="12.75">
      <c r="A30" s="140" t="s">
        <v>153</v>
      </c>
      <c r="B30" s="111">
        <v>99.968</v>
      </c>
      <c r="C30" s="111">
        <v>335.584</v>
      </c>
      <c r="D30" s="111">
        <v>17228.288</v>
      </c>
      <c r="E30" s="111">
        <v>2408.352</v>
      </c>
      <c r="F30" s="111">
        <v>8045.088</v>
      </c>
      <c r="G30" s="111">
        <v>4262.272</v>
      </c>
      <c r="H30" s="111">
        <v>8032.8</v>
      </c>
      <c r="I30" s="111">
        <v>15256.672</v>
      </c>
      <c r="J30" s="111">
        <v>4031.0080000000003</v>
      </c>
      <c r="K30" s="111">
        <v>4434.752</v>
      </c>
      <c r="L30" s="111">
        <v>2127.392</v>
      </c>
      <c r="M30" s="111">
        <v>5925.568</v>
      </c>
      <c r="N30" s="111">
        <v>6000.416</v>
      </c>
      <c r="O30" s="111">
        <v>1213.536</v>
      </c>
      <c r="P30" s="111">
        <v>559.904</v>
      </c>
      <c r="Q30" s="111">
        <v>881.184</v>
      </c>
      <c r="R30" s="111">
        <v>712.064</v>
      </c>
      <c r="S30" s="111">
        <v>81554.84799999998</v>
      </c>
    </row>
    <row r="31" spans="1:19" ht="12.75">
      <c r="A31" s="140" t="s">
        <v>154</v>
      </c>
      <c r="B31" s="111">
        <v>1042.32</v>
      </c>
      <c r="C31" s="111">
        <v>14063.44</v>
      </c>
      <c r="D31" s="111">
        <v>14936.76</v>
      </c>
      <c r="E31" s="111">
        <v>213994.2</v>
      </c>
      <c r="F31" s="111">
        <v>538195.76</v>
      </c>
      <c r="G31" s="111">
        <v>620452.72</v>
      </c>
      <c r="H31" s="111">
        <v>606577.96</v>
      </c>
      <c r="I31" s="111">
        <v>558340.92</v>
      </c>
      <c r="J31" s="111">
        <v>428129.32</v>
      </c>
      <c r="K31" s="111">
        <v>210359.16</v>
      </c>
      <c r="L31" s="111">
        <v>115162.56</v>
      </c>
      <c r="M31" s="111">
        <v>37923.6</v>
      </c>
      <c r="N31" s="111">
        <v>19297.56</v>
      </c>
      <c r="O31" s="111">
        <v>14442.16</v>
      </c>
      <c r="P31" s="111">
        <v>4575.4800000000005</v>
      </c>
      <c r="Q31" s="111">
        <v>5596.24</v>
      </c>
      <c r="R31" s="111">
        <v>8725.84</v>
      </c>
      <c r="S31" s="111">
        <v>3411816.0000000005</v>
      </c>
    </row>
    <row r="32" spans="1:19" ht="12.75">
      <c r="A32" s="140" t="s">
        <v>155</v>
      </c>
      <c r="B32" s="111">
        <v>12205.25</v>
      </c>
      <c r="C32" s="111">
        <v>1659.0500000000002</v>
      </c>
      <c r="D32" s="111">
        <v>13710.85</v>
      </c>
      <c r="E32" s="111">
        <v>114218.90000000001</v>
      </c>
      <c r="F32" s="111">
        <v>439672.05000000005</v>
      </c>
      <c r="G32" s="111">
        <v>680741.75</v>
      </c>
      <c r="H32" s="111">
        <v>469961.95</v>
      </c>
      <c r="I32" s="111">
        <v>615478.15</v>
      </c>
      <c r="J32" s="111">
        <v>504040.45</v>
      </c>
      <c r="K32" s="111">
        <v>546388.15</v>
      </c>
      <c r="L32" s="111">
        <v>275141.2</v>
      </c>
      <c r="M32" s="111">
        <v>142900.45</v>
      </c>
      <c r="N32" s="111">
        <v>125410.15000000001</v>
      </c>
      <c r="O32" s="111">
        <v>54984.25</v>
      </c>
      <c r="P32" s="111">
        <v>42122.3</v>
      </c>
      <c r="Q32" s="111">
        <v>12218.6</v>
      </c>
      <c r="R32" s="111">
        <v>25394.050000000003</v>
      </c>
      <c r="S32" s="111">
        <v>4076247.5500000003</v>
      </c>
    </row>
    <row r="33" spans="1:19" ht="12.75">
      <c r="A33" s="140" t="s">
        <v>156</v>
      </c>
      <c r="B33" s="111">
        <v>43.52</v>
      </c>
      <c r="C33" s="111">
        <v>92.48</v>
      </c>
      <c r="D33" s="111">
        <v>7848.4800000000005</v>
      </c>
      <c r="E33" s="111">
        <v>20575.600000000002</v>
      </c>
      <c r="F33" s="111">
        <v>11670.4</v>
      </c>
      <c r="G33" s="111">
        <v>22069.84</v>
      </c>
      <c r="H33" s="111">
        <v>84946.16</v>
      </c>
      <c r="I33" s="111">
        <v>60609.6</v>
      </c>
      <c r="J33" s="111">
        <v>29636.08</v>
      </c>
      <c r="K33" s="111">
        <v>4650.64</v>
      </c>
      <c r="L33" s="111">
        <v>2975.04</v>
      </c>
      <c r="M33" s="111">
        <v>1380.88</v>
      </c>
      <c r="N33" s="111">
        <v>615.04</v>
      </c>
      <c r="O33" s="111">
        <v>123.36</v>
      </c>
      <c r="P33" s="111">
        <v>211.12</v>
      </c>
      <c r="Q33" s="111">
        <v>420.96000000000004</v>
      </c>
      <c r="R33" s="111">
        <v>4606.88</v>
      </c>
      <c r="S33" s="111">
        <v>252476.08000000005</v>
      </c>
    </row>
    <row r="34" spans="1:19" ht="12.75" hidden="1">
      <c r="A34" s="109" t="s">
        <v>135</v>
      </c>
      <c r="B34" s="111">
        <v>12340.445</v>
      </c>
      <c r="C34" s="111">
        <v>13251.172</v>
      </c>
      <c r="D34" s="111">
        <v>46463.424000000006</v>
      </c>
      <c r="E34" s="111">
        <v>344735.88200000004</v>
      </c>
      <c r="F34" s="111">
        <v>924974.682</v>
      </c>
      <c r="G34" s="111">
        <v>1183823.232</v>
      </c>
      <c r="H34" s="111">
        <v>1029966.5720000002</v>
      </c>
      <c r="I34" s="111">
        <v>1115778.794</v>
      </c>
      <c r="J34" s="111">
        <v>854271.772</v>
      </c>
      <c r="K34" s="111">
        <v>664418.406</v>
      </c>
      <c r="L34" s="111">
        <v>319350.438</v>
      </c>
      <c r="M34" s="111">
        <v>140756.725</v>
      </c>
      <c r="N34" s="111">
        <v>110177.66600000001</v>
      </c>
      <c r="O34" s="111">
        <v>41574.954000000005</v>
      </c>
      <c r="P34" s="111">
        <v>26567.447999999997</v>
      </c>
      <c r="Q34" s="111">
        <v>7133.550000000001</v>
      </c>
      <c r="R34" s="111">
        <v>28589.931</v>
      </c>
      <c r="S34" s="111">
        <v>6864175.093</v>
      </c>
    </row>
    <row r="35" spans="1:19" ht="12.75" hidden="1">
      <c r="A35" s="140" t="s">
        <v>157</v>
      </c>
      <c r="B35" s="111">
        <v>0.125</v>
      </c>
      <c r="C35" s="111">
        <v>0</v>
      </c>
      <c r="D35" s="111">
        <v>0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11">
        <v>0.075</v>
      </c>
      <c r="N35" s="111">
        <v>0.54</v>
      </c>
      <c r="O35" s="111">
        <v>0.04</v>
      </c>
      <c r="P35" s="111">
        <v>0.47000000000000003</v>
      </c>
      <c r="Q35" s="111">
        <v>0.11</v>
      </c>
      <c r="R35" s="111">
        <v>4022.6150000000002</v>
      </c>
      <c r="S35" s="111">
        <v>4023.9750000000004</v>
      </c>
    </row>
    <row r="36" spans="1:19" ht="12.75" hidden="1">
      <c r="A36" s="140" t="s">
        <v>158</v>
      </c>
      <c r="B36" s="111">
        <v>94.08</v>
      </c>
      <c r="C36" s="111">
        <v>301.952</v>
      </c>
      <c r="D36" s="111">
        <v>12556.704</v>
      </c>
      <c r="E36" s="111">
        <v>2385.472</v>
      </c>
      <c r="F36" s="111">
        <v>7784.6720000000005</v>
      </c>
      <c r="G36" s="111">
        <v>3948.032</v>
      </c>
      <c r="H36" s="111">
        <v>6780.992</v>
      </c>
      <c r="I36" s="111">
        <v>14770.144</v>
      </c>
      <c r="J36" s="111">
        <v>3465.952</v>
      </c>
      <c r="K36" s="111">
        <v>2760.896</v>
      </c>
      <c r="L36" s="111">
        <v>925.248</v>
      </c>
      <c r="M36" s="111">
        <v>1793.28</v>
      </c>
      <c r="N36" s="111">
        <v>558.176</v>
      </c>
      <c r="O36" s="111">
        <v>529.824</v>
      </c>
      <c r="P36" s="111">
        <v>272.928</v>
      </c>
      <c r="Q36" s="111">
        <v>47.52</v>
      </c>
      <c r="R36" s="111">
        <v>252.576</v>
      </c>
      <c r="S36" s="111">
        <v>59228.44799999999</v>
      </c>
    </row>
    <row r="37" spans="1:19" ht="12.75" hidden="1">
      <c r="A37" s="140" t="s">
        <v>159</v>
      </c>
      <c r="B37" s="111">
        <v>248.72</v>
      </c>
      <c r="C37" s="111">
        <v>11365.800000000001</v>
      </c>
      <c r="D37" s="111">
        <v>13749.52</v>
      </c>
      <c r="E37" s="111">
        <v>212223.2</v>
      </c>
      <c r="F37" s="111">
        <v>478502.72000000003</v>
      </c>
      <c r="G37" s="111">
        <v>569473.28</v>
      </c>
      <c r="H37" s="111">
        <v>517453.16000000003</v>
      </c>
      <c r="I37" s="111">
        <v>516559.64</v>
      </c>
      <c r="J37" s="111">
        <v>365784.88</v>
      </c>
      <c r="K37" s="111">
        <v>167713.16</v>
      </c>
      <c r="L37" s="111">
        <v>81734.24</v>
      </c>
      <c r="M37" s="111">
        <v>18161.04</v>
      </c>
      <c r="N37" s="111">
        <v>4779.08</v>
      </c>
      <c r="O37" s="111">
        <v>1959.72</v>
      </c>
      <c r="P37" s="111">
        <v>537.88</v>
      </c>
      <c r="Q37" s="111">
        <v>454.84000000000003</v>
      </c>
      <c r="R37" s="111">
        <v>2481.36</v>
      </c>
      <c r="S37" s="111">
        <v>2963182.2400000007</v>
      </c>
    </row>
    <row r="38" spans="1:19" ht="12.75" hidden="1">
      <c r="A38" s="140" t="s">
        <v>160</v>
      </c>
      <c r="B38" s="111">
        <v>11954</v>
      </c>
      <c r="C38" s="111">
        <v>1492.7</v>
      </c>
      <c r="D38" s="111">
        <v>12310.800000000001</v>
      </c>
      <c r="E38" s="111">
        <v>109552.25</v>
      </c>
      <c r="F38" s="111">
        <v>427018.25</v>
      </c>
      <c r="G38" s="111">
        <v>588336.4</v>
      </c>
      <c r="H38" s="111">
        <v>421230.9</v>
      </c>
      <c r="I38" s="111">
        <v>524116.05000000005</v>
      </c>
      <c r="J38" s="111">
        <v>455774.7</v>
      </c>
      <c r="K38" s="111">
        <v>490231.15</v>
      </c>
      <c r="L38" s="111">
        <v>233852.95</v>
      </c>
      <c r="M38" s="111">
        <v>119448.65000000001</v>
      </c>
      <c r="N38" s="111">
        <v>104231.15000000001</v>
      </c>
      <c r="O38" s="111">
        <v>38967.05</v>
      </c>
      <c r="P38" s="111">
        <v>25624.25</v>
      </c>
      <c r="Q38" s="111">
        <v>6214.200000000001</v>
      </c>
      <c r="R38" s="111">
        <v>17440.9</v>
      </c>
      <c r="S38" s="111">
        <v>3587796.3499999996</v>
      </c>
    </row>
    <row r="39" spans="1:19" ht="12.75" hidden="1">
      <c r="A39" s="140" t="s">
        <v>161</v>
      </c>
      <c r="B39" s="111">
        <v>43.52</v>
      </c>
      <c r="C39" s="111">
        <v>90.72</v>
      </c>
      <c r="D39" s="111">
        <v>7846.400000000001</v>
      </c>
      <c r="E39" s="111">
        <v>20574.96</v>
      </c>
      <c r="F39" s="111">
        <v>11669.04</v>
      </c>
      <c r="G39" s="111">
        <v>22065.52</v>
      </c>
      <c r="H39" s="111">
        <v>84501.52</v>
      </c>
      <c r="I39" s="111">
        <v>60332.96</v>
      </c>
      <c r="J39" s="111">
        <v>29246.24</v>
      </c>
      <c r="K39" s="111">
        <v>3713.2000000000003</v>
      </c>
      <c r="L39" s="111">
        <v>2838</v>
      </c>
      <c r="M39" s="111">
        <v>1353.68</v>
      </c>
      <c r="N39" s="111">
        <v>608.72</v>
      </c>
      <c r="O39" s="111">
        <v>118.32000000000001</v>
      </c>
      <c r="P39" s="111">
        <v>131.92000000000002</v>
      </c>
      <c r="Q39" s="111">
        <v>416.88</v>
      </c>
      <c r="R39" s="111">
        <v>4392.4800000000005</v>
      </c>
      <c r="S39" s="111">
        <v>249944.08000000002</v>
      </c>
    </row>
    <row r="40" spans="1:19" ht="12.75" hidden="1">
      <c r="A40" s="109" t="s">
        <v>136</v>
      </c>
      <c r="B40" s="111">
        <v>1044.69</v>
      </c>
      <c r="C40" s="111">
        <v>2872.0820000000003</v>
      </c>
      <c r="D40" s="111">
        <v>7245.776000000001</v>
      </c>
      <c r="E40" s="111">
        <v>6364.424</v>
      </c>
      <c r="F40" s="111">
        <v>72095.984</v>
      </c>
      <c r="G40" s="111">
        <v>139242.3</v>
      </c>
      <c r="H40" s="111">
        <v>116863.236</v>
      </c>
      <c r="I40" s="111">
        <v>113421.61600000001</v>
      </c>
      <c r="J40" s="111">
        <v>82017.19399999999</v>
      </c>
      <c r="K40" s="111">
        <v>80031.70999999999</v>
      </c>
      <c r="L40" s="111">
        <v>49174.547999999995</v>
      </c>
      <c r="M40" s="111">
        <v>33811.50600000001</v>
      </c>
      <c r="N40" s="111">
        <v>23457.724000000002</v>
      </c>
      <c r="O40" s="111">
        <v>18862.246000000003</v>
      </c>
      <c r="P40" s="111">
        <v>17805.302</v>
      </c>
      <c r="Q40" s="111">
        <v>8107.834000000001</v>
      </c>
      <c r="R40" s="111">
        <v>11869.058</v>
      </c>
      <c r="S40" s="111">
        <v>784287.2300000001</v>
      </c>
    </row>
    <row r="41" spans="1:19" ht="12.75" hidden="1">
      <c r="A41" s="140" t="s">
        <v>162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>
        <v>0</v>
      </c>
    </row>
    <row r="42" spans="1:19" ht="12.75" hidden="1">
      <c r="A42" s="140" t="s">
        <v>163</v>
      </c>
      <c r="B42" s="111">
        <v>5.76</v>
      </c>
      <c r="C42" s="111">
        <v>33.632</v>
      </c>
      <c r="D42" s="111">
        <v>4669.376</v>
      </c>
      <c r="E42" s="111">
        <v>16.064</v>
      </c>
      <c r="F42" s="111">
        <v>165.984</v>
      </c>
      <c r="G42" s="111">
        <v>109.12</v>
      </c>
      <c r="H42" s="111">
        <v>909.696</v>
      </c>
      <c r="I42" s="111">
        <v>363.93600000000004</v>
      </c>
      <c r="J42" s="111">
        <v>29.344</v>
      </c>
      <c r="K42" s="111">
        <v>3.84</v>
      </c>
      <c r="L42" s="111">
        <v>1.408</v>
      </c>
      <c r="M42" s="111">
        <v>18.976</v>
      </c>
      <c r="N42" s="111">
        <v>1.184</v>
      </c>
      <c r="O42" s="111">
        <v>0.736</v>
      </c>
      <c r="P42" s="111">
        <v>50.272</v>
      </c>
      <c r="Q42" s="111">
        <v>1.6640000000000001</v>
      </c>
      <c r="R42" s="111">
        <v>9.088000000000001</v>
      </c>
      <c r="S42" s="111">
        <v>6390.08</v>
      </c>
    </row>
    <row r="43" spans="1:19" ht="12.75" hidden="1">
      <c r="A43" s="140" t="s">
        <v>164</v>
      </c>
      <c r="B43" s="111">
        <v>790.28</v>
      </c>
      <c r="C43" s="111">
        <v>2694.2000000000003</v>
      </c>
      <c r="D43" s="111">
        <v>1179.96</v>
      </c>
      <c r="E43" s="111">
        <v>1722.3600000000001</v>
      </c>
      <c r="F43" s="111">
        <v>59490.08</v>
      </c>
      <c r="G43" s="111">
        <v>47221.24</v>
      </c>
      <c r="H43" s="111">
        <v>73421.64</v>
      </c>
      <c r="I43" s="111">
        <v>32604.280000000002</v>
      </c>
      <c r="J43" s="111">
        <v>39681.4</v>
      </c>
      <c r="K43" s="111">
        <v>25618.8</v>
      </c>
      <c r="L43" s="111">
        <v>10312.4</v>
      </c>
      <c r="M43" s="111">
        <v>11177.12</v>
      </c>
      <c r="N43" s="111">
        <v>3445.96</v>
      </c>
      <c r="O43" s="111">
        <v>3574.2000000000003</v>
      </c>
      <c r="P43" s="111">
        <v>1410.6000000000001</v>
      </c>
      <c r="Q43" s="111">
        <v>2255.64</v>
      </c>
      <c r="R43" s="111">
        <v>4190.56</v>
      </c>
      <c r="S43" s="111">
        <v>320790.72000000003</v>
      </c>
    </row>
    <row r="44" spans="1:19" ht="12.75" hidden="1">
      <c r="A44" s="140" t="s">
        <v>165</v>
      </c>
      <c r="B44" s="111">
        <v>248.65</v>
      </c>
      <c r="C44" s="111">
        <v>144.25</v>
      </c>
      <c r="D44" s="111">
        <v>1394.6000000000001</v>
      </c>
      <c r="E44" s="111">
        <v>4626</v>
      </c>
      <c r="F44" s="111">
        <v>12438.800000000001</v>
      </c>
      <c r="G44" s="111">
        <v>91908.5</v>
      </c>
      <c r="H44" s="111">
        <v>42531.100000000006</v>
      </c>
      <c r="I44" s="111">
        <v>80298.6</v>
      </c>
      <c r="J44" s="111">
        <v>42260.05</v>
      </c>
      <c r="K44" s="111">
        <v>53579.950000000004</v>
      </c>
      <c r="L44" s="111">
        <v>38824.5</v>
      </c>
      <c r="M44" s="111">
        <v>22600.050000000003</v>
      </c>
      <c r="N44" s="111">
        <v>20008.100000000002</v>
      </c>
      <c r="O44" s="111">
        <v>15285.95</v>
      </c>
      <c r="P44" s="111">
        <v>16335.95</v>
      </c>
      <c r="Q44" s="111">
        <v>5846.450000000001</v>
      </c>
      <c r="R44" s="111">
        <v>7458.05</v>
      </c>
      <c r="S44" s="111">
        <v>455789.55000000005</v>
      </c>
    </row>
    <row r="45" spans="1:19" ht="12.75" hidden="1">
      <c r="A45" s="140" t="s">
        <v>166</v>
      </c>
      <c r="B45" s="111">
        <v>0</v>
      </c>
      <c r="C45" s="111">
        <v>0</v>
      </c>
      <c r="D45" s="111">
        <v>1.84</v>
      </c>
      <c r="E45" s="111">
        <v>0</v>
      </c>
      <c r="F45" s="111">
        <v>1.12</v>
      </c>
      <c r="G45" s="111">
        <v>3.44</v>
      </c>
      <c r="H45" s="111">
        <v>0.8</v>
      </c>
      <c r="I45" s="111">
        <v>154.8</v>
      </c>
      <c r="J45" s="111">
        <v>46.4</v>
      </c>
      <c r="K45" s="111">
        <v>829.12</v>
      </c>
      <c r="L45" s="111">
        <v>36.24</v>
      </c>
      <c r="M45" s="111">
        <v>15.36</v>
      </c>
      <c r="N45" s="111">
        <v>2.48</v>
      </c>
      <c r="O45" s="111">
        <v>1.36</v>
      </c>
      <c r="P45" s="111">
        <v>8.48</v>
      </c>
      <c r="Q45" s="111">
        <v>4.08</v>
      </c>
      <c r="R45" s="111">
        <v>211.36</v>
      </c>
      <c r="S45" s="111">
        <v>1316.8799999999997</v>
      </c>
    </row>
    <row r="46" spans="1:19" ht="12.75" hidden="1">
      <c r="A46" s="109" t="s">
        <v>5</v>
      </c>
      <c r="B46" s="111">
        <v>6.138</v>
      </c>
      <c r="C46" s="111">
        <v>27.350000000000005</v>
      </c>
      <c r="D46" s="111">
        <v>15.218000000000002</v>
      </c>
      <c r="E46" s="111">
        <v>96.836</v>
      </c>
      <c r="F46" s="111">
        <v>512.6720000000001</v>
      </c>
      <c r="G46" s="111">
        <v>4461</v>
      </c>
      <c r="H46" s="111">
        <v>22689.111999999997</v>
      </c>
      <c r="I46" s="111">
        <v>20484.962</v>
      </c>
      <c r="J46" s="111">
        <v>29547.86</v>
      </c>
      <c r="K46" s="111">
        <v>21382.716</v>
      </c>
      <c r="L46" s="111">
        <v>26881.094000000005</v>
      </c>
      <c r="M46" s="111">
        <v>13562.374</v>
      </c>
      <c r="N46" s="111">
        <v>17688.366</v>
      </c>
      <c r="O46" s="111">
        <v>10326.106000000002</v>
      </c>
      <c r="P46" s="111">
        <v>3096.4919999999997</v>
      </c>
      <c r="Q46" s="111">
        <v>3875.7000000000003</v>
      </c>
      <c r="R46" s="111">
        <v>3002.412</v>
      </c>
      <c r="S46" s="111">
        <v>177656.40800000005</v>
      </c>
    </row>
    <row r="47" spans="1:19" ht="12.75" hidden="1">
      <c r="A47" s="140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</row>
    <row r="48" spans="1:19" ht="12.75" hidden="1">
      <c r="A48" s="140" t="s">
        <v>167</v>
      </c>
      <c r="B48" s="111">
        <v>0.128</v>
      </c>
      <c r="C48" s="111">
        <v>0</v>
      </c>
      <c r="D48" s="111">
        <v>2.208</v>
      </c>
      <c r="E48" s="111">
        <v>6.816</v>
      </c>
      <c r="F48" s="111">
        <v>94.432</v>
      </c>
      <c r="G48" s="111">
        <v>205.12</v>
      </c>
      <c r="H48" s="111">
        <v>342.112</v>
      </c>
      <c r="I48" s="111">
        <v>122.592</v>
      </c>
      <c r="J48" s="111">
        <v>535.6800000000001</v>
      </c>
      <c r="K48" s="111">
        <v>1670.016</v>
      </c>
      <c r="L48" s="111">
        <v>1200.704</v>
      </c>
      <c r="M48" s="111">
        <v>4113.344</v>
      </c>
      <c r="N48" s="111">
        <v>5441.0560000000005</v>
      </c>
      <c r="O48" s="111">
        <v>682.976</v>
      </c>
      <c r="P48" s="111">
        <v>236.672</v>
      </c>
      <c r="Q48" s="111">
        <v>832</v>
      </c>
      <c r="R48" s="111">
        <v>450.432</v>
      </c>
      <c r="S48" s="111">
        <v>15936.288000000002</v>
      </c>
    </row>
    <row r="49" spans="1:19" ht="12.75" hidden="1">
      <c r="A49" s="140" t="s">
        <v>168</v>
      </c>
      <c r="B49" s="111">
        <v>3.36</v>
      </c>
      <c r="C49" s="111">
        <v>3.44</v>
      </c>
      <c r="D49" s="111">
        <v>7.32</v>
      </c>
      <c r="E49" s="111">
        <v>48.68</v>
      </c>
      <c r="F49" s="111">
        <v>202.92000000000002</v>
      </c>
      <c r="G49" s="111">
        <v>3758.2000000000003</v>
      </c>
      <c r="H49" s="111">
        <v>15703.16</v>
      </c>
      <c r="I49" s="111">
        <v>9177</v>
      </c>
      <c r="J49" s="111">
        <v>22663.04</v>
      </c>
      <c r="K49" s="111">
        <v>17027.2</v>
      </c>
      <c r="L49" s="111">
        <v>23115.920000000002</v>
      </c>
      <c r="M49" s="111">
        <v>8585.44</v>
      </c>
      <c r="N49" s="111">
        <v>11072.52</v>
      </c>
      <c r="O49" s="111">
        <v>8908.2</v>
      </c>
      <c r="P49" s="111">
        <v>2627</v>
      </c>
      <c r="Q49" s="111">
        <v>2885.8</v>
      </c>
      <c r="R49" s="111">
        <v>2053.92</v>
      </c>
      <c r="S49" s="111">
        <v>127843.12000000001</v>
      </c>
    </row>
    <row r="50" spans="1:19" ht="12.75" hidden="1">
      <c r="A50" s="140" t="s">
        <v>169</v>
      </c>
      <c r="B50" s="111">
        <v>2.6500000000000004</v>
      </c>
      <c r="C50" s="111">
        <v>22.150000000000002</v>
      </c>
      <c r="D50" s="111">
        <v>5.45</v>
      </c>
      <c r="E50" s="111">
        <v>40.7</v>
      </c>
      <c r="F50" s="111">
        <v>215</v>
      </c>
      <c r="G50" s="111">
        <v>496.8</v>
      </c>
      <c r="H50" s="111">
        <v>6200</v>
      </c>
      <c r="I50" s="111">
        <v>11063.45</v>
      </c>
      <c r="J50" s="111">
        <v>6005.700000000001</v>
      </c>
      <c r="K50" s="111">
        <v>2577.1000000000004</v>
      </c>
      <c r="L50" s="111">
        <v>2463.75</v>
      </c>
      <c r="M50" s="111">
        <v>851.75</v>
      </c>
      <c r="N50" s="111">
        <v>1170.95</v>
      </c>
      <c r="O50" s="111">
        <v>731.25</v>
      </c>
      <c r="P50" s="111">
        <v>162.10000000000002</v>
      </c>
      <c r="Q50" s="111">
        <v>157.9</v>
      </c>
      <c r="R50" s="111">
        <v>495.1</v>
      </c>
      <c r="S50" s="111">
        <v>32661.8</v>
      </c>
    </row>
    <row r="51" spans="1:19" ht="12.75" hidden="1">
      <c r="A51" s="140" t="s">
        <v>170</v>
      </c>
      <c r="B51" s="111">
        <v>0</v>
      </c>
      <c r="C51" s="111">
        <v>1.76</v>
      </c>
      <c r="D51" s="111">
        <v>0.24</v>
      </c>
      <c r="E51" s="111">
        <v>0.64</v>
      </c>
      <c r="F51" s="111">
        <v>0.32</v>
      </c>
      <c r="G51" s="111">
        <v>0.88</v>
      </c>
      <c r="H51" s="111">
        <v>443.84000000000003</v>
      </c>
      <c r="I51" s="111">
        <v>121.92</v>
      </c>
      <c r="J51" s="111">
        <v>343.44</v>
      </c>
      <c r="K51" s="111">
        <v>108.4</v>
      </c>
      <c r="L51" s="111">
        <v>100.72</v>
      </c>
      <c r="M51" s="111">
        <v>11.84</v>
      </c>
      <c r="N51" s="111">
        <v>3.84</v>
      </c>
      <c r="O51" s="111">
        <v>3.68</v>
      </c>
      <c r="P51" s="111">
        <v>70.72</v>
      </c>
      <c r="Q51" s="111">
        <v>0</v>
      </c>
      <c r="R51" s="111">
        <v>2.96</v>
      </c>
      <c r="S51" s="111">
        <v>1215.1999999999998</v>
      </c>
    </row>
    <row r="52" spans="1:19" ht="12.75">
      <c r="A52" s="109" t="s">
        <v>133</v>
      </c>
      <c r="B52" s="111">
        <v>4565.055</v>
      </c>
      <c r="C52" s="111">
        <v>203251.575</v>
      </c>
      <c r="D52" s="111">
        <v>265102.005</v>
      </c>
      <c r="E52" s="111">
        <v>278565.555</v>
      </c>
      <c r="F52" s="111">
        <v>204085.00499999998</v>
      </c>
      <c r="G52" s="111">
        <v>304082.67</v>
      </c>
      <c r="H52" s="111">
        <v>270303.045</v>
      </c>
      <c r="I52" s="111">
        <v>187288.97999999998</v>
      </c>
      <c r="J52" s="111">
        <v>62079.92999999999</v>
      </c>
      <c r="K52" s="111">
        <v>47316.33</v>
      </c>
      <c r="L52" s="111">
        <v>62999.28</v>
      </c>
      <c r="M52" s="111">
        <v>49600.935</v>
      </c>
      <c r="N52" s="111">
        <v>40261.5</v>
      </c>
      <c r="O52" s="111">
        <v>21476.88</v>
      </c>
      <c r="P52" s="111">
        <v>29511.405</v>
      </c>
      <c r="Q52" s="111">
        <v>12245.939999999999</v>
      </c>
      <c r="R52" s="111">
        <v>36213.885</v>
      </c>
      <c r="S52" s="111">
        <v>2078949.9749999999</v>
      </c>
    </row>
    <row r="53" spans="1:19" ht="12.75">
      <c r="A53" s="140" t="s">
        <v>149</v>
      </c>
      <c r="B53" s="111">
        <v>4453.05</v>
      </c>
      <c r="C53" s="111">
        <v>144908.625</v>
      </c>
      <c r="D53" s="111">
        <v>234714.225</v>
      </c>
      <c r="E53" s="111">
        <v>46577.325</v>
      </c>
      <c r="F53" s="111">
        <v>16278.675</v>
      </c>
      <c r="G53" s="111">
        <v>3904.5</v>
      </c>
      <c r="H53" s="111">
        <v>883.9499999999999</v>
      </c>
      <c r="I53" s="111">
        <v>126.375</v>
      </c>
      <c r="J53" s="111">
        <v>604.5749999999999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  <c r="R53" s="111">
        <v>0</v>
      </c>
      <c r="S53" s="111">
        <v>452451.30000000005</v>
      </c>
    </row>
    <row r="54" spans="1:20" ht="12.75">
      <c r="A54" s="140" t="s">
        <v>150</v>
      </c>
      <c r="B54" s="111">
        <v>112.005</v>
      </c>
      <c r="C54" s="111">
        <v>58342.95</v>
      </c>
      <c r="D54" s="111">
        <v>30387.78</v>
      </c>
      <c r="E54" s="111">
        <v>231988.22999999998</v>
      </c>
      <c r="F54" s="111">
        <v>187806.33</v>
      </c>
      <c r="G54" s="111">
        <v>300178.17</v>
      </c>
      <c r="H54" s="111">
        <v>269419.095</v>
      </c>
      <c r="I54" s="111">
        <v>187162.60499999998</v>
      </c>
      <c r="J54" s="111">
        <v>61475.354999999996</v>
      </c>
      <c r="K54" s="111">
        <v>47316.33</v>
      </c>
      <c r="L54" s="111">
        <v>62999.28</v>
      </c>
      <c r="M54" s="111">
        <v>49600.935</v>
      </c>
      <c r="N54" s="111">
        <v>40261.5</v>
      </c>
      <c r="O54" s="111">
        <v>21476.88</v>
      </c>
      <c r="P54" s="111">
        <v>29511.405</v>
      </c>
      <c r="Q54" s="111">
        <v>12245.939999999999</v>
      </c>
      <c r="R54" s="111">
        <v>36213.885</v>
      </c>
      <c r="S54" s="111">
        <v>1626498.6749999998</v>
      </c>
      <c r="T54" s="116"/>
    </row>
    <row r="55" spans="1:19" ht="12.75">
      <c r="A55" s="108" t="s">
        <v>0</v>
      </c>
      <c r="B55" s="106">
        <v>34045.638</v>
      </c>
      <c r="C55" s="106">
        <v>255126.57900000003</v>
      </c>
      <c r="D55" s="106">
        <v>403585.64800000004</v>
      </c>
      <c r="E55" s="106">
        <v>1003263.372</v>
      </c>
      <c r="F55" s="106">
        <v>3042726.0779999997</v>
      </c>
      <c r="G55" s="106">
        <v>5703811.627</v>
      </c>
      <c r="H55" s="106">
        <v>6275021.635000001</v>
      </c>
      <c r="I55" s="106">
        <v>5381176.172</v>
      </c>
      <c r="J55" s="106">
        <v>3493390.7980000004</v>
      </c>
      <c r="K55" s="106">
        <v>2774880.447</v>
      </c>
      <c r="L55" s="106">
        <v>1242973.372</v>
      </c>
      <c r="M55" s="106">
        <v>1210946.2380000001</v>
      </c>
      <c r="N55" s="106">
        <v>625935.6560000001</v>
      </c>
      <c r="O55" s="106">
        <v>516586.721</v>
      </c>
      <c r="P55" s="106">
        <v>288591.009</v>
      </c>
      <c r="Q55" s="106">
        <v>198132.429</v>
      </c>
      <c r="R55" s="106">
        <v>802149.9140000002</v>
      </c>
      <c r="S55" s="106">
        <v>33252343.333000004</v>
      </c>
    </row>
    <row r="56" spans="2:19" ht="12.75"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</row>
    <row r="57" ht="15.75">
      <c r="A57" s="119" t="s">
        <v>97</v>
      </c>
    </row>
    <row r="58" spans="2:18" ht="12.75">
      <c r="B58" s="150" t="s">
        <v>96</v>
      </c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</row>
    <row r="59" spans="1:19" ht="12.75">
      <c r="A59" s="120">
        <v>2010</v>
      </c>
      <c r="B59" s="110" t="s">
        <v>25</v>
      </c>
      <c r="C59" s="110" t="s">
        <v>24</v>
      </c>
      <c r="D59" s="110" t="s">
        <v>9</v>
      </c>
      <c r="E59" s="110" t="s">
        <v>10</v>
      </c>
      <c r="F59" s="110" t="s">
        <v>11</v>
      </c>
      <c r="G59" s="110" t="s">
        <v>12</v>
      </c>
      <c r="H59" s="110" t="s">
        <v>13</v>
      </c>
      <c r="I59" s="110" t="s">
        <v>14</v>
      </c>
      <c r="J59" s="110" t="s">
        <v>15</v>
      </c>
      <c r="K59" s="110" t="s">
        <v>16</v>
      </c>
      <c r="L59" s="110" t="s">
        <v>17</v>
      </c>
      <c r="M59" s="110" t="s">
        <v>18</v>
      </c>
      <c r="N59" s="110" t="s">
        <v>19</v>
      </c>
      <c r="O59" s="110" t="s">
        <v>20</v>
      </c>
      <c r="P59" s="110" t="s">
        <v>21</v>
      </c>
      <c r="Q59" s="110" t="s">
        <v>22</v>
      </c>
      <c r="R59" s="110" t="s">
        <v>23</v>
      </c>
      <c r="S59" s="112" t="s">
        <v>0</v>
      </c>
    </row>
    <row r="60" spans="1:19" ht="12.75">
      <c r="A60" s="109" t="s">
        <v>134</v>
      </c>
      <c r="B60" s="111">
        <v>2295.9500000000003</v>
      </c>
      <c r="C60" s="111">
        <v>5974.77</v>
      </c>
      <c r="D60" s="111">
        <v>5959.429999999999</v>
      </c>
      <c r="E60" s="111">
        <v>22862.64</v>
      </c>
      <c r="F60" s="111">
        <v>239712.62499999997</v>
      </c>
      <c r="G60" s="111">
        <v>2570999.505</v>
      </c>
      <c r="H60" s="111">
        <v>2760834.4699999993</v>
      </c>
      <c r="I60" s="111">
        <v>1894908.8199999996</v>
      </c>
      <c r="J60" s="111">
        <v>874267.405</v>
      </c>
      <c r="K60" s="111">
        <v>770616.38</v>
      </c>
      <c r="L60" s="111">
        <v>363243.57499999995</v>
      </c>
      <c r="M60" s="111">
        <v>289234.25999999995</v>
      </c>
      <c r="N60" s="111">
        <v>197967.73500000002</v>
      </c>
      <c r="O60" s="111">
        <v>191518.635</v>
      </c>
      <c r="P60" s="111">
        <v>122868.46500000001</v>
      </c>
      <c r="Q60" s="111">
        <v>79313.39</v>
      </c>
      <c r="R60" s="111">
        <v>242844.77999999997</v>
      </c>
      <c r="S60" s="111">
        <v>10635422.835</v>
      </c>
    </row>
    <row r="61" spans="1:19" ht="12.75">
      <c r="A61" s="140" t="s">
        <v>70</v>
      </c>
      <c r="B61" s="111">
        <v>527.25</v>
      </c>
      <c r="C61" s="111">
        <v>935.625</v>
      </c>
      <c r="D61" s="111">
        <v>2251.875</v>
      </c>
      <c r="E61" s="111">
        <v>752.25</v>
      </c>
      <c r="F61" s="111">
        <v>51454.5</v>
      </c>
      <c r="G61" s="111">
        <v>1600597.5</v>
      </c>
      <c r="H61" s="111">
        <v>1307577</v>
      </c>
      <c r="I61" s="111">
        <v>697851.75</v>
      </c>
      <c r="J61" s="111">
        <v>350141.625</v>
      </c>
      <c r="K61" s="111">
        <v>231931.875</v>
      </c>
      <c r="L61" s="111">
        <v>80263.875</v>
      </c>
      <c r="M61" s="111">
        <v>35782.875</v>
      </c>
      <c r="N61" s="111">
        <v>15081.375</v>
      </c>
      <c r="O61" s="111">
        <v>3088.5</v>
      </c>
      <c r="P61" s="111">
        <v>5419.125</v>
      </c>
      <c r="Q61" s="111">
        <v>1407.375</v>
      </c>
      <c r="R61" s="111">
        <v>3264</v>
      </c>
      <c r="S61" s="111">
        <v>4388328.375</v>
      </c>
    </row>
    <row r="62" spans="1:19" ht="12.75">
      <c r="A62" s="140" t="s">
        <v>151</v>
      </c>
      <c r="B62" s="111">
        <v>786.8000000000001</v>
      </c>
      <c r="C62" s="111">
        <v>3669.2000000000003</v>
      </c>
      <c r="D62" s="111">
        <v>1732.8000000000002</v>
      </c>
      <c r="E62" s="111">
        <v>544.4</v>
      </c>
      <c r="F62" s="111">
        <v>9219.2</v>
      </c>
      <c r="G62" s="111">
        <v>433685.60000000003</v>
      </c>
      <c r="H62" s="111">
        <v>953980.8</v>
      </c>
      <c r="I62" s="111">
        <v>645020.4</v>
      </c>
      <c r="J62" s="111">
        <v>176524.80000000002</v>
      </c>
      <c r="K62" s="111">
        <v>258117.6</v>
      </c>
      <c r="L62" s="111">
        <v>97329.20000000001</v>
      </c>
      <c r="M62" s="111">
        <v>51567.200000000004</v>
      </c>
      <c r="N62" s="111">
        <v>27694.800000000003</v>
      </c>
      <c r="O62" s="111">
        <v>11059.2</v>
      </c>
      <c r="P62" s="111">
        <v>3910.4</v>
      </c>
      <c r="Q62" s="111">
        <v>3988.4</v>
      </c>
      <c r="R62" s="111">
        <v>9252</v>
      </c>
      <c r="S62" s="111">
        <v>2688082.8000000003</v>
      </c>
    </row>
    <row r="63" spans="1:19" ht="12.75">
      <c r="A63" s="140" t="s">
        <v>71</v>
      </c>
      <c r="B63" s="111">
        <v>136.8</v>
      </c>
      <c r="C63" s="111">
        <v>79.42</v>
      </c>
      <c r="D63" s="111">
        <v>237.88</v>
      </c>
      <c r="E63" s="111">
        <v>13918.64</v>
      </c>
      <c r="F63" s="111">
        <v>42750</v>
      </c>
      <c r="G63" s="111">
        <v>261482.18</v>
      </c>
      <c r="H63" s="111">
        <v>189634.82</v>
      </c>
      <c r="I63" s="111">
        <v>183273.62</v>
      </c>
      <c r="J63" s="111">
        <v>87206.58</v>
      </c>
      <c r="K63" s="111">
        <v>64402.78</v>
      </c>
      <c r="L63" s="111">
        <v>17445.8</v>
      </c>
      <c r="M63" s="111">
        <v>18831.66</v>
      </c>
      <c r="N63" s="111">
        <v>10916.26</v>
      </c>
      <c r="O63" s="111">
        <v>1290.8600000000001</v>
      </c>
      <c r="P63" s="111">
        <v>1061.34</v>
      </c>
      <c r="Q63" s="111">
        <v>4792.9400000000005</v>
      </c>
      <c r="R63" s="111">
        <v>1098.58</v>
      </c>
      <c r="S63" s="111">
        <v>898560.1599999999</v>
      </c>
    </row>
    <row r="64" spans="1:19" ht="12.75">
      <c r="A64" s="140" t="s">
        <v>138</v>
      </c>
      <c r="B64" s="111">
        <v>6</v>
      </c>
      <c r="C64" s="111">
        <v>16</v>
      </c>
      <c r="D64" s="111">
        <v>159.4</v>
      </c>
      <c r="E64" s="111">
        <v>590</v>
      </c>
      <c r="F64" s="111">
        <v>30535.600000000002</v>
      </c>
      <c r="G64" s="111">
        <v>5962.400000000001</v>
      </c>
      <c r="H64" s="111">
        <v>9354.6</v>
      </c>
      <c r="I64" s="111">
        <v>8628.2</v>
      </c>
      <c r="J64" s="111">
        <v>38604.6</v>
      </c>
      <c r="K64" s="111">
        <v>11802.6</v>
      </c>
      <c r="L64" s="111">
        <v>3675.6000000000004</v>
      </c>
      <c r="M64" s="111">
        <v>4415.400000000001</v>
      </c>
      <c r="N64" s="111">
        <v>4493.6</v>
      </c>
      <c r="O64" s="111">
        <v>16906.600000000002</v>
      </c>
      <c r="P64" s="111">
        <v>24218.800000000003</v>
      </c>
      <c r="Q64" s="111">
        <v>4725.6</v>
      </c>
      <c r="R64" s="111">
        <v>21262</v>
      </c>
      <c r="S64" s="111">
        <v>185357.00000000003</v>
      </c>
    </row>
    <row r="65" spans="1:19" ht="12.75">
      <c r="A65" s="140" t="s">
        <v>139</v>
      </c>
      <c r="B65" s="111">
        <v>32.25</v>
      </c>
      <c r="C65" s="111">
        <v>94.875</v>
      </c>
      <c r="D65" s="111">
        <v>76.5</v>
      </c>
      <c r="E65" s="111">
        <v>135.75</v>
      </c>
      <c r="F65" s="111">
        <v>39135.375</v>
      </c>
      <c r="G65" s="111">
        <v>68592</v>
      </c>
      <c r="H65" s="111">
        <v>88010.25</v>
      </c>
      <c r="I65" s="111">
        <v>69156.75</v>
      </c>
      <c r="J65" s="111">
        <v>57871.125</v>
      </c>
      <c r="K65" s="111">
        <v>35635.5</v>
      </c>
      <c r="L65" s="111">
        <v>18602.625</v>
      </c>
      <c r="M65" s="111">
        <v>13761</v>
      </c>
      <c r="N65" s="111">
        <v>2628</v>
      </c>
      <c r="O65" s="111">
        <v>1034.625</v>
      </c>
      <c r="P65" s="111">
        <v>932.625</v>
      </c>
      <c r="Q65" s="111">
        <v>105.375</v>
      </c>
      <c r="R65" s="111">
        <v>14.25</v>
      </c>
      <c r="S65" s="111">
        <v>395818.875</v>
      </c>
    </row>
    <row r="66" spans="1:19" ht="12.75">
      <c r="A66" s="140" t="s">
        <v>140</v>
      </c>
      <c r="B66" s="111">
        <v>189</v>
      </c>
      <c r="C66" s="111">
        <v>8.25</v>
      </c>
      <c r="D66" s="111">
        <v>88.875</v>
      </c>
      <c r="E66" s="111">
        <v>129</v>
      </c>
      <c r="F66" s="111">
        <v>14003.25</v>
      </c>
      <c r="G66" s="111">
        <v>124642.125</v>
      </c>
      <c r="H66" s="111">
        <v>61122</v>
      </c>
      <c r="I66" s="111">
        <v>115529.25</v>
      </c>
      <c r="J66" s="111">
        <v>28907.625</v>
      </c>
      <c r="K66" s="111">
        <v>30325.875</v>
      </c>
      <c r="L66" s="111">
        <v>44402.625</v>
      </c>
      <c r="M66" s="111">
        <v>12585.375</v>
      </c>
      <c r="N66" s="111">
        <v>5094</v>
      </c>
      <c r="O66" s="111">
        <v>4226.25</v>
      </c>
      <c r="P66" s="111">
        <v>2279.625</v>
      </c>
      <c r="Q66" s="111">
        <v>786</v>
      </c>
      <c r="R66" s="111">
        <v>42.75</v>
      </c>
      <c r="S66" s="111">
        <v>444361.875</v>
      </c>
    </row>
    <row r="67" spans="1:19" ht="12.75">
      <c r="A67" s="140" t="s">
        <v>141</v>
      </c>
      <c r="B67" s="111">
        <v>29.200000000000003</v>
      </c>
      <c r="C67" s="111">
        <v>23.200000000000003</v>
      </c>
      <c r="D67" s="111">
        <v>20</v>
      </c>
      <c r="E67" s="111">
        <v>109.60000000000001</v>
      </c>
      <c r="F67" s="111">
        <v>864.8000000000001</v>
      </c>
      <c r="G67" s="111">
        <v>693.2</v>
      </c>
      <c r="H67" s="111">
        <v>10836.400000000001</v>
      </c>
      <c r="I67" s="111">
        <v>9004.800000000001</v>
      </c>
      <c r="J67" s="111">
        <v>26335.600000000002</v>
      </c>
      <c r="K67" s="111">
        <v>23147.2</v>
      </c>
      <c r="L67" s="111">
        <v>14888</v>
      </c>
      <c r="M67" s="111">
        <v>25560</v>
      </c>
      <c r="N67" s="111">
        <v>19133.2</v>
      </c>
      <c r="O67" s="111">
        <v>22480.4</v>
      </c>
      <c r="P67" s="111">
        <v>12755.2</v>
      </c>
      <c r="Q67" s="111">
        <v>2639.6000000000004</v>
      </c>
      <c r="R67" s="111">
        <v>5998.8</v>
      </c>
      <c r="S67" s="111">
        <v>174519.2</v>
      </c>
    </row>
    <row r="68" spans="1:19" ht="12.75">
      <c r="A68" s="140" t="s">
        <v>142</v>
      </c>
      <c r="B68" s="111">
        <v>9.799999999999999</v>
      </c>
      <c r="C68" s="111">
        <v>106.39999999999999</v>
      </c>
      <c r="D68" s="111">
        <v>468.29999999999995</v>
      </c>
      <c r="E68" s="111">
        <v>4618.25</v>
      </c>
      <c r="F68" s="111">
        <v>6792.099999999999</v>
      </c>
      <c r="G68" s="111">
        <v>34909.35</v>
      </c>
      <c r="H68" s="111">
        <v>20637.05</v>
      </c>
      <c r="I68" s="111">
        <v>40392.45</v>
      </c>
      <c r="J68" s="111">
        <v>18704</v>
      </c>
      <c r="K68" s="111">
        <v>15320.199999999999</v>
      </c>
      <c r="L68" s="111">
        <v>22300.6</v>
      </c>
      <c r="M68" s="111">
        <v>19505.5</v>
      </c>
      <c r="N68" s="111">
        <v>21662.899999999998</v>
      </c>
      <c r="O68" s="111">
        <v>24534.649999999998</v>
      </c>
      <c r="P68" s="111">
        <v>7931.7</v>
      </c>
      <c r="Q68" s="111">
        <v>9436.699999999999</v>
      </c>
      <c r="R68" s="111">
        <v>16067.8</v>
      </c>
      <c r="S68" s="111">
        <v>263397.75</v>
      </c>
    </row>
    <row r="69" spans="1:19" ht="12.75">
      <c r="A69" s="140" t="s">
        <v>143</v>
      </c>
      <c r="B69" s="111">
        <v>129.6</v>
      </c>
      <c r="C69" s="111">
        <v>10</v>
      </c>
      <c r="D69" s="111">
        <v>8.4</v>
      </c>
      <c r="E69" s="111">
        <v>66.4</v>
      </c>
      <c r="F69" s="111">
        <v>226</v>
      </c>
      <c r="G69" s="111">
        <v>326.8</v>
      </c>
      <c r="H69" s="111">
        <v>4500.8</v>
      </c>
      <c r="I69" s="111">
        <v>4720.400000000001</v>
      </c>
      <c r="J69" s="111">
        <v>2575.6000000000004</v>
      </c>
      <c r="K69" s="111">
        <v>22052.800000000003</v>
      </c>
      <c r="L69" s="111">
        <v>14196.400000000001</v>
      </c>
      <c r="M69" s="111">
        <v>57274</v>
      </c>
      <c r="N69" s="111">
        <v>41083.200000000004</v>
      </c>
      <c r="O69" s="111">
        <v>63514.4</v>
      </c>
      <c r="P69" s="111">
        <v>42829.600000000006</v>
      </c>
      <c r="Q69" s="111">
        <v>33840</v>
      </c>
      <c r="R69" s="111">
        <v>103600</v>
      </c>
      <c r="S69" s="111">
        <v>390954.4</v>
      </c>
    </row>
    <row r="70" spans="1:19" ht="12.75">
      <c r="A70" s="140" t="s">
        <v>144</v>
      </c>
      <c r="B70" s="111">
        <v>17.2</v>
      </c>
      <c r="C70" s="111">
        <v>151.20000000000002</v>
      </c>
      <c r="D70" s="111">
        <v>97.2</v>
      </c>
      <c r="E70" s="111">
        <v>190.8</v>
      </c>
      <c r="F70" s="111">
        <v>38051.6</v>
      </c>
      <c r="G70" s="111">
        <v>27968.800000000003</v>
      </c>
      <c r="H70" s="111">
        <v>43430</v>
      </c>
      <c r="I70" s="111">
        <v>25558.4</v>
      </c>
      <c r="J70" s="111">
        <v>29536.4</v>
      </c>
      <c r="K70" s="111">
        <v>24179.2</v>
      </c>
      <c r="L70" s="111">
        <v>8568.800000000001</v>
      </c>
      <c r="M70" s="111">
        <v>7041.6</v>
      </c>
      <c r="N70" s="111">
        <v>820</v>
      </c>
      <c r="O70" s="111">
        <v>630.4000000000001</v>
      </c>
      <c r="P70" s="111">
        <v>151.20000000000002</v>
      </c>
      <c r="Q70" s="111">
        <v>0</v>
      </c>
      <c r="R70" s="111">
        <v>28.8</v>
      </c>
      <c r="S70" s="111">
        <v>206421.6</v>
      </c>
    </row>
    <row r="71" spans="1:19" ht="12.75">
      <c r="A71" s="140" t="s">
        <v>145</v>
      </c>
      <c r="B71" s="111">
        <v>417.6</v>
      </c>
      <c r="C71" s="111">
        <v>750.4000000000001</v>
      </c>
      <c r="D71" s="111">
        <v>565.2</v>
      </c>
      <c r="E71" s="111">
        <v>13.200000000000001</v>
      </c>
      <c r="F71" s="111">
        <v>64.4</v>
      </c>
      <c r="G71" s="111">
        <v>14.8</v>
      </c>
      <c r="H71" s="111">
        <v>1166.4</v>
      </c>
      <c r="I71" s="111">
        <v>3006.8</v>
      </c>
      <c r="J71" s="111">
        <v>7944.8</v>
      </c>
      <c r="K71" s="111">
        <v>2612.8</v>
      </c>
      <c r="L71" s="111">
        <v>9426</v>
      </c>
      <c r="M71" s="111">
        <v>17043.2</v>
      </c>
      <c r="N71" s="111">
        <v>15121.2</v>
      </c>
      <c r="O71" s="111">
        <v>20553.600000000002</v>
      </c>
      <c r="P71" s="111">
        <v>9260</v>
      </c>
      <c r="Q71" s="111">
        <v>12541.2</v>
      </c>
      <c r="R71" s="111">
        <v>17141.600000000002</v>
      </c>
      <c r="S71" s="111">
        <v>117643.20000000001</v>
      </c>
    </row>
    <row r="72" spans="1:19" ht="12.75">
      <c r="A72" s="140" t="s">
        <v>146</v>
      </c>
      <c r="B72" s="111">
        <v>8.049999999999999</v>
      </c>
      <c r="C72" s="111">
        <v>30.799999999999997</v>
      </c>
      <c r="D72" s="111">
        <v>18.2</v>
      </c>
      <c r="E72" s="111">
        <v>46.55</v>
      </c>
      <c r="F72" s="111">
        <v>428.4</v>
      </c>
      <c r="G72" s="111">
        <v>1363.9499999999998</v>
      </c>
      <c r="H72" s="111">
        <v>29205.749999999996</v>
      </c>
      <c r="I72" s="111">
        <v>81607.4</v>
      </c>
      <c r="J72" s="111">
        <v>37131.85</v>
      </c>
      <c r="K72" s="111">
        <v>42064.75</v>
      </c>
      <c r="L72" s="111">
        <v>24244.85</v>
      </c>
      <c r="M72" s="111">
        <v>20226.85</v>
      </c>
      <c r="N72" s="111">
        <v>23401</v>
      </c>
      <c r="O72" s="111">
        <v>2761.1499999999996</v>
      </c>
      <c r="P72" s="111">
        <v>288.04999999999995</v>
      </c>
      <c r="Q72" s="111">
        <v>172.2</v>
      </c>
      <c r="R72" s="111">
        <v>56</v>
      </c>
      <c r="S72" s="111">
        <v>263055.8</v>
      </c>
    </row>
    <row r="73" spans="1:19" ht="12.75">
      <c r="A73" s="140" t="s">
        <v>147</v>
      </c>
      <c r="B73" s="111">
        <v>3</v>
      </c>
      <c r="C73" s="111">
        <v>69.8</v>
      </c>
      <c r="D73" s="111">
        <v>84.2</v>
      </c>
      <c r="E73" s="111">
        <v>825.6</v>
      </c>
      <c r="F73" s="111">
        <v>5088.6</v>
      </c>
      <c r="G73" s="111">
        <v>9895.400000000001</v>
      </c>
      <c r="H73" s="111">
        <v>36940.4</v>
      </c>
      <c r="I73" s="111">
        <v>10291.2</v>
      </c>
      <c r="J73" s="111">
        <v>11635.800000000001</v>
      </c>
      <c r="K73" s="111">
        <v>8760.4</v>
      </c>
      <c r="L73" s="111">
        <v>7608.400000000001</v>
      </c>
      <c r="M73" s="111">
        <v>5592</v>
      </c>
      <c r="N73" s="111">
        <v>9337.6</v>
      </c>
      <c r="O73" s="111">
        <v>17661.600000000002</v>
      </c>
      <c r="P73" s="111">
        <v>11571.800000000001</v>
      </c>
      <c r="Q73" s="111">
        <v>4165.2</v>
      </c>
      <c r="R73" s="111">
        <v>50371.4</v>
      </c>
      <c r="S73" s="111">
        <v>189902.4</v>
      </c>
    </row>
    <row r="74" spans="1:19" ht="12.75">
      <c r="A74" s="140" t="s">
        <v>148</v>
      </c>
      <c r="B74" s="111">
        <v>3.4000000000000004</v>
      </c>
      <c r="C74" s="111">
        <v>29.6</v>
      </c>
      <c r="D74" s="111">
        <v>150.6</v>
      </c>
      <c r="E74" s="111">
        <v>922.2</v>
      </c>
      <c r="F74" s="111">
        <v>1098.8</v>
      </c>
      <c r="G74" s="111">
        <v>865.4000000000001</v>
      </c>
      <c r="H74" s="111">
        <v>4438.2</v>
      </c>
      <c r="I74" s="111">
        <v>867.4000000000001</v>
      </c>
      <c r="J74" s="111">
        <v>1147</v>
      </c>
      <c r="K74" s="111">
        <v>262.8</v>
      </c>
      <c r="L74" s="111">
        <v>290.8</v>
      </c>
      <c r="M74" s="111">
        <v>47.6</v>
      </c>
      <c r="N74" s="111">
        <v>1500.6000000000001</v>
      </c>
      <c r="O74" s="111">
        <v>1776.4</v>
      </c>
      <c r="P74" s="111">
        <v>259</v>
      </c>
      <c r="Q74" s="111">
        <v>712.8000000000001</v>
      </c>
      <c r="R74" s="111">
        <v>14646.800000000001</v>
      </c>
      <c r="S74" s="111">
        <v>29019.4</v>
      </c>
    </row>
    <row r="75" spans="1:19" ht="12.75">
      <c r="A75" s="109" t="s">
        <v>2</v>
      </c>
      <c r="B75" s="111">
        <v>1.17</v>
      </c>
      <c r="C75" s="111">
        <v>1.665</v>
      </c>
      <c r="D75" s="111">
        <v>9.405</v>
      </c>
      <c r="E75" s="111">
        <v>7.6049999999999995</v>
      </c>
      <c r="F75" s="111">
        <v>35.91</v>
      </c>
      <c r="G75" s="111">
        <v>143.54999999999998</v>
      </c>
      <c r="H75" s="111">
        <v>687.105</v>
      </c>
      <c r="I75" s="111">
        <v>2814.525</v>
      </c>
      <c r="J75" s="111">
        <v>12701.43</v>
      </c>
      <c r="K75" s="111">
        <v>10256.22</v>
      </c>
      <c r="L75" s="111">
        <v>10845.99</v>
      </c>
      <c r="M75" s="111">
        <v>20318.85</v>
      </c>
      <c r="N75" s="111">
        <v>19543.995</v>
      </c>
      <c r="O75" s="111">
        <v>29912.94</v>
      </c>
      <c r="P75" s="111">
        <v>19559.61</v>
      </c>
      <c r="Q75" s="111">
        <v>51174.09</v>
      </c>
      <c r="R75" s="111">
        <v>137936.745</v>
      </c>
      <c r="S75" s="111">
        <v>315950.805</v>
      </c>
    </row>
    <row r="76" spans="1:19" ht="12.75">
      <c r="A76" s="109" t="s">
        <v>3</v>
      </c>
      <c r="B76" s="111">
        <v>370.09000000000003</v>
      </c>
      <c r="C76" s="111">
        <v>661.47</v>
      </c>
      <c r="D76" s="111">
        <v>1885.64</v>
      </c>
      <c r="E76" s="111">
        <v>76899.84000000001</v>
      </c>
      <c r="F76" s="111">
        <v>71466.64</v>
      </c>
      <c r="G76" s="111">
        <v>69788.40000000001</v>
      </c>
      <c r="H76" s="111">
        <v>55155.310000000005</v>
      </c>
      <c r="I76" s="111">
        <v>65553.36</v>
      </c>
      <c r="J76" s="111">
        <v>189171.92</v>
      </c>
      <c r="K76" s="111">
        <v>129144.41</v>
      </c>
      <c r="L76" s="111">
        <v>85520.71</v>
      </c>
      <c r="M76" s="111">
        <v>49542.93</v>
      </c>
      <c r="N76" s="111">
        <v>29770.4</v>
      </c>
      <c r="O76" s="111">
        <v>11656.730000000001</v>
      </c>
      <c r="P76" s="111">
        <v>9199.550000000001</v>
      </c>
      <c r="Q76" s="111">
        <v>3159.96</v>
      </c>
      <c r="R76" s="111">
        <v>11478.230000000001</v>
      </c>
      <c r="S76" s="111">
        <v>860425.5900000001</v>
      </c>
    </row>
    <row r="77" spans="1:19" ht="12.75">
      <c r="A77" s="109" t="s">
        <v>171</v>
      </c>
      <c r="B77" s="111">
        <v>6387.925</v>
      </c>
      <c r="C77" s="111">
        <v>8695.78</v>
      </c>
      <c r="D77" s="111">
        <v>10395.52</v>
      </c>
      <c r="E77" s="111">
        <v>26947.805</v>
      </c>
      <c r="F77" s="111">
        <v>190719.375</v>
      </c>
      <c r="G77" s="111">
        <v>693465.065</v>
      </c>
      <c r="H77" s="111">
        <v>1701882.71</v>
      </c>
      <c r="I77" s="111">
        <v>2365882.385</v>
      </c>
      <c r="J77" s="111">
        <v>1510339.1099999999</v>
      </c>
      <c r="K77" s="111">
        <v>1551804.6700000002</v>
      </c>
      <c r="L77" s="111">
        <v>534358.745</v>
      </c>
      <c r="M77" s="111">
        <v>638657.215</v>
      </c>
      <c r="N77" s="111">
        <v>313914.985</v>
      </c>
      <c r="O77" s="111">
        <v>296185.07</v>
      </c>
      <c r="P77" s="111">
        <v>104097.67</v>
      </c>
      <c r="Q77" s="111">
        <v>59932.634999999995</v>
      </c>
      <c r="R77" s="111">
        <v>452743.245</v>
      </c>
      <c r="S77" s="111">
        <v>10466409.91</v>
      </c>
    </row>
    <row r="78" spans="1:19" ht="12.75">
      <c r="A78" s="140" t="s">
        <v>72</v>
      </c>
      <c r="B78" s="111">
        <v>6300.25</v>
      </c>
      <c r="C78" s="111">
        <v>8635.125</v>
      </c>
      <c r="D78" s="111">
        <v>10279.125</v>
      </c>
      <c r="E78" s="111">
        <v>26519.125</v>
      </c>
      <c r="F78" s="111">
        <v>189463</v>
      </c>
      <c r="G78" s="111">
        <v>680938.125</v>
      </c>
      <c r="H78" s="111">
        <v>1684715.5</v>
      </c>
      <c r="I78" s="111">
        <v>2309005.5</v>
      </c>
      <c r="J78" s="111">
        <v>1429457.75</v>
      </c>
      <c r="K78" s="111">
        <v>1472587.25</v>
      </c>
      <c r="L78" s="111">
        <v>495870.625</v>
      </c>
      <c r="M78" s="111">
        <v>526975.375</v>
      </c>
      <c r="N78" s="111">
        <v>269315.75</v>
      </c>
      <c r="O78" s="111">
        <v>240461.875</v>
      </c>
      <c r="P78" s="111">
        <v>87310.5</v>
      </c>
      <c r="Q78" s="111">
        <v>49678.375</v>
      </c>
      <c r="R78" s="111">
        <v>240640.125</v>
      </c>
      <c r="S78" s="111">
        <v>9728153.375</v>
      </c>
    </row>
    <row r="79" spans="1:19" ht="12.75">
      <c r="A79" s="140" t="s">
        <v>73</v>
      </c>
      <c r="B79" s="111">
        <v>10</v>
      </c>
      <c r="C79" s="111">
        <v>52.125</v>
      </c>
      <c r="D79" s="111">
        <v>85.625</v>
      </c>
      <c r="E79" s="111">
        <v>238.125</v>
      </c>
      <c r="F79" s="111">
        <v>1076.75</v>
      </c>
      <c r="G79" s="111">
        <v>10976.625</v>
      </c>
      <c r="H79" s="111">
        <v>11847.875</v>
      </c>
      <c r="I79" s="111">
        <v>45319.625</v>
      </c>
      <c r="J79" s="111">
        <v>72058.875</v>
      </c>
      <c r="K79" s="111">
        <v>71109.125</v>
      </c>
      <c r="L79" s="111">
        <v>35415.5</v>
      </c>
      <c r="M79" s="111">
        <v>109494.875</v>
      </c>
      <c r="N79" s="111">
        <v>42244.5</v>
      </c>
      <c r="O79" s="111">
        <v>52407.625</v>
      </c>
      <c r="P79" s="111">
        <v>13692.125</v>
      </c>
      <c r="Q79" s="111">
        <v>8914.125</v>
      </c>
      <c r="R79" s="111">
        <v>56846.625</v>
      </c>
      <c r="S79" s="111">
        <v>531790.125</v>
      </c>
    </row>
    <row r="80" spans="1:19" ht="12.75">
      <c r="A80" s="140" t="s">
        <v>74</v>
      </c>
      <c r="B80" s="111">
        <v>7.25</v>
      </c>
      <c r="C80" s="111">
        <v>1.125</v>
      </c>
      <c r="D80" s="111">
        <v>10.25</v>
      </c>
      <c r="E80" s="111">
        <v>8.125</v>
      </c>
      <c r="F80" s="111">
        <v>27.125</v>
      </c>
      <c r="G80" s="111">
        <v>69.5</v>
      </c>
      <c r="H80" s="111">
        <v>48.375</v>
      </c>
      <c r="I80" s="111">
        <v>63</v>
      </c>
      <c r="J80" s="111">
        <v>43.375</v>
      </c>
      <c r="K80" s="111">
        <v>55.875</v>
      </c>
      <c r="L80" s="111">
        <v>31.875</v>
      </c>
      <c r="M80" s="111">
        <v>153.75</v>
      </c>
      <c r="N80" s="111">
        <v>131.875</v>
      </c>
      <c r="O80" s="111">
        <v>86</v>
      </c>
      <c r="P80" s="111">
        <v>152.875</v>
      </c>
      <c r="Q80" s="111">
        <v>62.625</v>
      </c>
      <c r="R80" s="111">
        <v>151956.75</v>
      </c>
      <c r="S80" s="111">
        <v>152909.75</v>
      </c>
    </row>
    <row r="81" spans="1:19" ht="12.75">
      <c r="A81" s="140" t="s">
        <v>173</v>
      </c>
      <c r="B81" s="111">
        <v>69.60000000000001</v>
      </c>
      <c r="C81" s="111">
        <v>4.16</v>
      </c>
      <c r="D81" s="111">
        <v>18.32</v>
      </c>
      <c r="E81" s="111">
        <v>163.84</v>
      </c>
      <c r="F81" s="111">
        <v>126.32000000000001</v>
      </c>
      <c r="G81" s="111">
        <v>1442.48</v>
      </c>
      <c r="H81" s="111">
        <v>5085.28</v>
      </c>
      <c r="I81" s="111">
        <v>11190.880000000001</v>
      </c>
      <c r="J81" s="111">
        <v>3934.16</v>
      </c>
      <c r="K81" s="111">
        <v>5398.56</v>
      </c>
      <c r="L81" s="111">
        <v>1551.8400000000001</v>
      </c>
      <c r="M81" s="111">
        <v>298.24</v>
      </c>
      <c r="N81" s="111">
        <v>1303.04</v>
      </c>
      <c r="O81" s="111">
        <v>56.4</v>
      </c>
      <c r="P81" s="111">
        <v>0</v>
      </c>
      <c r="Q81" s="111">
        <v>6.24</v>
      </c>
      <c r="R81" s="111">
        <v>32.8</v>
      </c>
      <c r="S81" s="111">
        <v>30682.160000000007</v>
      </c>
    </row>
    <row r="82" spans="1:19" ht="12.75">
      <c r="A82" s="140" t="s">
        <v>172</v>
      </c>
      <c r="B82" s="111">
        <v>0.825</v>
      </c>
      <c r="C82" s="111">
        <v>3.245</v>
      </c>
      <c r="D82" s="111">
        <v>2.2</v>
      </c>
      <c r="E82" s="111">
        <v>18.59</v>
      </c>
      <c r="F82" s="111">
        <v>26.18</v>
      </c>
      <c r="G82" s="111">
        <v>38.335</v>
      </c>
      <c r="H82" s="111">
        <v>185.68</v>
      </c>
      <c r="I82" s="111">
        <v>303.38</v>
      </c>
      <c r="J82" s="111">
        <v>4844.95</v>
      </c>
      <c r="K82" s="111">
        <v>2653.86</v>
      </c>
      <c r="L82" s="111">
        <v>1488.905</v>
      </c>
      <c r="M82" s="111">
        <v>1734.975</v>
      </c>
      <c r="N82" s="111">
        <v>919.82</v>
      </c>
      <c r="O82" s="111">
        <v>3173.17</v>
      </c>
      <c r="P82" s="111">
        <v>2942.17</v>
      </c>
      <c r="Q82" s="111">
        <v>1271.27</v>
      </c>
      <c r="R82" s="111">
        <v>3266.945</v>
      </c>
      <c r="S82" s="111">
        <v>22874.500000000004</v>
      </c>
    </row>
    <row r="83" spans="1:19" ht="12.75">
      <c r="A83" s="109" t="s">
        <v>4</v>
      </c>
      <c r="B83" s="111">
        <v>615.6</v>
      </c>
      <c r="C83" s="111">
        <v>180.825</v>
      </c>
      <c r="D83" s="111">
        <v>12033.9</v>
      </c>
      <c r="E83" s="111">
        <v>103861.275</v>
      </c>
      <c r="F83" s="111">
        <v>59066.625</v>
      </c>
      <c r="G83" s="111">
        <v>18689.475</v>
      </c>
      <c r="H83" s="111">
        <v>7869.75</v>
      </c>
      <c r="I83" s="111">
        <v>8573.1</v>
      </c>
      <c r="J83" s="111">
        <v>8964.975</v>
      </c>
      <c r="K83" s="111">
        <v>601.125</v>
      </c>
      <c r="L83" s="111">
        <v>159.15</v>
      </c>
      <c r="M83" s="111">
        <v>192</v>
      </c>
      <c r="N83" s="111">
        <v>131.025</v>
      </c>
      <c r="O83" s="111">
        <v>126.82499999999999</v>
      </c>
      <c r="P83" s="111">
        <v>12.075</v>
      </c>
      <c r="Q83" s="111">
        <v>0.15</v>
      </c>
      <c r="R83" s="111">
        <v>32.625</v>
      </c>
      <c r="S83" s="111">
        <v>221110.5</v>
      </c>
    </row>
    <row r="84" spans="1:19" ht="12.75">
      <c r="A84" s="109" t="s">
        <v>137</v>
      </c>
      <c r="B84" s="111">
        <v>6760.642</v>
      </c>
      <c r="C84" s="111">
        <v>20177.444</v>
      </c>
      <c r="D84" s="111">
        <v>69744.53199999999</v>
      </c>
      <c r="E84" s="111">
        <v>273098.654</v>
      </c>
      <c r="F84" s="111">
        <v>992526.7960000001</v>
      </c>
      <c r="G84" s="111">
        <v>1318954.814</v>
      </c>
      <c r="H84" s="111">
        <v>990121.297</v>
      </c>
      <c r="I84" s="111">
        <v>1113161.169</v>
      </c>
      <c r="J84" s="111">
        <v>1059738.232</v>
      </c>
      <c r="K84" s="111">
        <v>649659.3019999999</v>
      </c>
      <c r="L84" s="111">
        <v>471341.10500000004</v>
      </c>
      <c r="M84" s="111">
        <v>324428.215</v>
      </c>
      <c r="N84" s="111">
        <v>188643.97000000003</v>
      </c>
      <c r="O84" s="111">
        <v>80713.27799999999</v>
      </c>
      <c r="P84" s="111">
        <v>65418.25400000001</v>
      </c>
      <c r="Q84" s="111">
        <v>25382.020000000004</v>
      </c>
      <c r="R84" s="111">
        <v>47840.842000000004</v>
      </c>
      <c r="S84" s="111">
        <v>7697710.566</v>
      </c>
    </row>
    <row r="85" spans="1:19" ht="12.75">
      <c r="A85" s="140" t="s">
        <v>152</v>
      </c>
      <c r="B85" s="111">
        <v>0</v>
      </c>
      <c r="C85" s="111">
        <v>0</v>
      </c>
      <c r="D85" s="111">
        <v>0</v>
      </c>
      <c r="E85" s="111">
        <v>0</v>
      </c>
      <c r="F85" s="111">
        <v>0</v>
      </c>
      <c r="G85" s="111">
        <v>0</v>
      </c>
      <c r="H85" s="111">
        <v>0.015</v>
      </c>
      <c r="I85" s="111">
        <v>0.055</v>
      </c>
      <c r="J85" s="111">
        <v>0</v>
      </c>
      <c r="K85" s="111">
        <v>0.03</v>
      </c>
      <c r="L85" s="111">
        <v>0.075</v>
      </c>
      <c r="M85" s="111">
        <v>0.005</v>
      </c>
      <c r="N85" s="111">
        <v>0.04</v>
      </c>
      <c r="O85" s="111">
        <v>0.1</v>
      </c>
      <c r="P85" s="111">
        <v>0</v>
      </c>
      <c r="Q85" s="111">
        <v>0.14</v>
      </c>
      <c r="R85" s="111">
        <v>3886.25</v>
      </c>
      <c r="S85" s="111">
        <v>3886.71</v>
      </c>
    </row>
    <row r="86" spans="1:19" ht="12.75">
      <c r="A86" s="140" t="s">
        <v>153</v>
      </c>
      <c r="B86" s="111">
        <v>12.512</v>
      </c>
      <c r="C86" s="111">
        <v>71.104</v>
      </c>
      <c r="D86" s="111">
        <v>14755.552</v>
      </c>
      <c r="E86" s="111">
        <v>2849.984</v>
      </c>
      <c r="F86" s="111">
        <v>2198.496</v>
      </c>
      <c r="G86" s="111">
        <v>2402.1440000000002</v>
      </c>
      <c r="H86" s="111">
        <v>5611.712</v>
      </c>
      <c r="I86" s="111">
        <v>5532.384</v>
      </c>
      <c r="J86" s="111">
        <v>3333.632</v>
      </c>
      <c r="K86" s="111">
        <v>8134.272</v>
      </c>
      <c r="L86" s="111">
        <v>1333.92</v>
      </c>
      <c r="M86" s="111">
        <v>942.5600000000001</v>
      </c>
      <c r="N86" s="111">
        <v>4705.28</v>
      </c>
      <c r="O86" s="111">
        <v>1127.1680000000001</v>
      </c>
      <c r="P86" s="111">
        <v>33.664</v>
      </c>
      <c r="Q86" s="111">
        <v>434.88</v>
      </c>
      <c r="R86" s="111">
        <v>420.512</v>
      </c>
      <c r="S86" s="111">
        <v>53899.77599999998</v>
      </c>
    </row>
    <row r="87" spans="1:19" ht="12.75">
      <c r="A87" s="140" t="s">
        <v>154</v>
      </c>
      <c r="B87" s="111">
        <v>6256.8</v>
      </c>
      <c r="C87" s="111">
        <v>14297.52</v>
      </c>
      <c r="D87" s="111">
        <v>15187.4</v>
      </c>
      <c r="E87" s="111">
        <v>146759.68</v>
      </c>
      <c r="F87" s="111">
        <v>551125.72</v>
      </c>
      <c r="G87" s="111">
        <v>554932.3200000001</v>
      </c>
      <c r="H87" s="111">
        <v>408655.72000000003</v>
      </c>
      <c r="I87" s="111">
        <v>566525.52</v>
      </c>
      <c r="J87" s="111">
        <v>491983.72000000003</v>
      </c>
      <c r="K87" s="111">
        <v>186983.4</v>
      </c>
      <c r="L87" s="111">
        <v>153926.2</v>
      </c>
      <c r="M87" s="111">
        <v>113272.64</v>
      </c>
      <c r="N87" s="111">
        <v>34509.96</v>
      </c>
      <c r="O87" s="111">
        <v>16281</v>
      </c>
      <c r="P87" s="111">
        <v>9586.28</v>
      </c>
      <c r="Q87" s="111">
        <v>5002.72</v>
      </c>
      <c r="R87" s="111">
        <v>14818.44</v>
      </c>
      <c r="S87" s="111">
        <v>3290105.04</v>
      </c>
    </row>
    <row r="88" spans="1:19" ht="12.75">
      <c r="A88" s="140" t="s">
        <v>155</v>
      </c>
      <c r="B88" s="111">
        <v>488.85</v>
      </c>
      <c r="C88" s="111">
        <v>1904.5</v>
      </c>
      <c r="D88" s="111">
        <v>32637.100000000002</v>
      </c>
      <c r="E88" s="111">
        <v>118963.95000000001</v>
      </c>
      <c r="F88" s="111">
        <v>436228.10000000003</v>
      </c>
      <c r="G88" s="111">
        <v>760767.15</v>
      </c>
      <c r="H88" s="111">
        <v>503366.25</v>
      </c>
      <c r="I88" s="111">
        <v>485443.45</v>
      </c>
      <c r="J88" s="111">
        <v>503221.60000000003</v>
      </c>
      <c r="K88" s="111">
        <v>442150.4</v>
      </c>
      <c r="L88" s="111">
        <v>311944.35000000003</v>
      </c>
      <c r="M88" s="111">
        <v>209132.45</v>
      </c>
      <c r="N88" s="111">
        <v>149212.05000000002</v>
      </c>
      <c r="O88" s="111">
        <v>63269.25</v>
      </c>
      <c r="P88" s="111">
        <v>55624.950000000004</v>
      </c>
      <c r="Q88" s="111">
        <v>19936.600000000002</v>
      </c>
      <c r="R88" s="111">
        <v>27991.800000000003</v>
      </c>
      <c r="S88" s="111">
        <v>4122282.8000000003</v>
      </c>
    </row>
    <row r="89" spans="1:19" ht="12.75">
      <c r="A89" s="140" t="s">
        <v>156</v>
      </c>
      <c r="B89" s="111">
        <v>2.48</v>
      </c>
      <c r="C89" s="111">
        <v>3904.32</v>
      </c>
      <c r="D89" s="111">
        <v>7164.4800000000005</v>
      </c>
      <c r="E89" s="111">
        <v>4525.04</v>
      </c>
      <c r="F89" s="111">
        <v>2974.48</v>
      </c>
      <c r="G89" s="111">
        <v>853.2</v>
      </c>
      <c r="H89" s="111">
        <v>72487.6</v>
      </c>
      <c r="I89" s="111">
        <v>55659.76</v>
      </c>
      <c r="J89" s="111">
        <v>61199.28</v>
      </c>
      <c r="K89" s="111">
        <v>12391.2</v>
      </c>
      <c r="L89" s="111">
        <v>4136.56</v>
      </c>
      <c r="M89" s="111">
        <v>1080.56</v>
      </c>
      <c r="N89" s="111">
        <v>216.64000000000001</v>
      </c>
      <c r="O89" s="111">
        <v>35.76</v>
      </c>
      <c r="P89" s="111">
        <v>173.36</v>
      </c>
      <c r="Q89" s="111">
        <v>7.68</v>
      </c>
      <c r="R89" s="111">
        <v>723.84</v>
      </c>
      <c r="S89" s="111">
        <v>227536.24000000002</v>
      </c>
    </row>
    <row r="90" spans="1:19" ht="12.75" hidden="1">
      <c r="A90" s="109" t="s">
        <v>135</v>
      </c>
      <c r="B90" s="111">
        <v>6629.468</v>
      </c>
      <c r="C90" s="111">
        <v>17298.322</v>
      </c>
      <c r="D90" s="111">
        <v>61053.658</v>
      </c>
      <c r="E90" s="111">
        <v>257426.35</v>
      </c>
      <c r="F90" s="111">
        <v>945388.6080000001</v>
      </c>
      <c r="G90" s="111">
        <v>1160650.7240000002</v>
      </c>
      <c r="H90" s="111">
        <v>881666.227</v>
      </c>
      <c r="I90" s="111">
        <v>1012666.6270000001</v>
      </c>
      <c r="J90" s="111">
        <v>948925.9660000001</v>
      </c>
      <c r="K90" s="111">
        <v>555909.7860000001</v>
      </c>
      <c r="L90" s="111">
        <v>377294.11500000005</v>
      </c>
      <c r="M90" s="111">
        <v>281626.45900000003</v>
      </c>
      <c r="N90" s="111">
        <v>155117.79400000002</v>
      </c>
      <c r="O90" s="111">
        <v>54378.342000000004</v>
      </c>
      <c r="P90" s="111">
        <v>34673.164000000004</v>
      </c>
      <c r="Q90" s="111">
        <v>11354.304</v>
      </c>
      <c r="R90" s="111">
        <v>23630.298000000003</v>
      </c>
      <c r="S90" s="111">
        <v>6785690.212</v>
      </c>
    </row>
    <row r="91" spans="1:19" ht="12.75" hidden="1">
      <c r="A91" s="140" t="s">
        <v>157</v>
      </c>
      <c r="B91" s="111">
        <v>0</v>
      </c>
      <c r="C91" s="111">
        <v>0</v>
      </c>
      <c r="D91" s="111">
        <v>0</v>
      </c>
      <c r="E91" s="111">
        <v>0</v>
      </c>
      <c r="F91" s="111">
        <v>0</v>
      </c>
      <c r="G91" s="111">
        <v>0</v>
      </c>
      <c r="H91" s="111">
        <v>0.015</v>
      </c>
      <c r="I91" s="111">
        <v>0.055</v>
      </c>
      <c r="J91" s="111">
        <v>0</v>
      </c>
      <c r="K91" s="111">
        <v>0.03</v>
      </c>
      <c r="L91" s="111">
        <v>0.075</v>
      </c>
      <c r="M91" s="111">
        <v>0.005</v>
      </c>
      <c r="N91" s="111">
        <v>0.04</v>
      </c>
      <c r="O91" s="111">
        <v>0.1</v>
      </c>
      <c r="P91" s="111">
        <v>0</v>
      </c>
      <c r="Q91" s="111">
        <v>0.14</v>
      </c>
      <c r="R91" s="111">
        <v>3886.25</v>
      </c>
      <c r="S91" s="111">
        <v>3886.71</v>
      </c>
    </row>
    <row r="92" spans="1:19" ht="12.75" hidden="1">
      <c r="A92" s="140" t="s">
        <v>158</v>
      </c>
      <c r="B92" s="111">
        <v>5.888</v>
      </c>
      <c r="C92" s="111">
        <v>42.752</v>
      </c>
      <c r="D92" s="111">
        <v>9857.088</v>
      </c>
      <c r="E92" s="111">
        <v>580</v>
      </c>
      <c r="F92" s="111">
        <v>2196.608</v>
      </c>
      <c r="G92" s="111">
        <v>2394.784</v>
      </c>
      <c r="H92" s="111">
        <v>5599.072</v>
      </c>
      <c r="I92" s="111">
        <v>4668.512</v>
      </c>
      <c r="J92" s="111">
        <v>3157.696</v>
      </c>
      <c r="K92" s="111">
        <v>2987.776</v>
      </c>
      <c r="L92" s="111">
        <v>873.9200000000001</v>
      </c>
      <c r="M92" s="111">
        <v>67.744</v>
      </c>
      <c r="N92" s="111">
        <v>337.504</v>
      </c>
      <c r="O92" s="111">
        <v>607.552</v>
      </c>
      <c r="P92" s="111">
        <v>7.744</v>
      </c>
      <c r="Q92" s="111">
        <v>18.304000000000002</v>
      </c>
      <c r="R92" s="111">
        <v>17.888</v>
      </c>
      <c r="S92" s="111">
        <v>33420.831999999995</v>
      </c>
    </row>
    <row r="93" spans="1:19" ht="12.75" hidden="1">
      <c r="A93" s="140" t="s">
        <v>159</v>
      </c>
      <c r="B93" s="111">
        <v>6220.400000000001</v>
      </c>
      <c r="C93" s="111">
        <v>11458</v>
      </c>
      <c r="D93" s="111">
        <v>11644.64</v>
      </c>
      <c r="E93" s="111">
        <v>134869.16</v>
      </c>
      <c r="F93" s="111">
        <v>514588.60000000003</v>
      </c>
      <c r="G93" s="111">
        <v>479004.12</v>
      </c>
      <c r="H93" s="111">
        <v>335762.92</v>
      </c>
      <c r="I93" s="111">
        <v>527767.4400000001</v>
      </c>
      <c r="J93" s="111">
        <v>433575.60000000003</v>
      </c>
      <c r="K93" s="111">
        <v>150244.2</v>
      </c>
      <c r="L93" s="111">
        <v>117070.12</v>
      </c>
      <c r="M93" s="111">
        <v>90376.08</v>
      </c>
      <c r="N93" s="111">
        <v>25192.24</v>
      </c>
      <c r="O93" s="111">
        <v>5509.400000000001</v>
      </c>
      <c r="P93" s="111">
        <v>883.52</v>
      </c>
      <c r="Q93" s="111">
        <v>408.16</v>
      </c>
      <c r="R93" s="111">
        <v>2858.88</v>
      </c>
      <c r="S93" s="111">
        <v>2847433.4800000004</v>
      </c>
    </row>
    <row r="94" spans="1:19" ht="12.75" hidden="1">
      <c r="A94" s="140" t="s">
        <v>160</v>
      </c>
      <c r="B94" s="111">
        <v>400.70000000000005</v>
      </c>
      <c r="C94" s="111">
        <v>1893.25</v>
      </c>
      <c r="D94" s="111">
        <v>32387.45</v>
      </c>
      <c r="E94" s="111">
        <v>117453.35</v>
      </c>
      <c r="F94" s="111">
        <v>425629</v>
      </c>
      <c r="G94" s="111">
        <v>678398.7000000001</v>
      </c>
      <c r="H94" s="111">
        <v>468107.9</v>
      </c>
      <c r="I94" s="111">
        <v>424639.10000000003</v>
      </c>
      <c r="J94" s="111">
        <v>451293.55000000005</v>
      </c>
      <c r="K94" s="111">
        <v>390989.30000000005</v>
      </c>
      <c r="L94" s="111">
        <v>255520.80000000002</v>
      </c>
      <c r="M94" s="111">
        <v>190341.75</v>
      </c>
      <c r="N94" s="111">
        <v>129373.45000000001</v>
      </c>
      <c r="O94" s="111">
        <v>48236.25</v>
      </c>
      <c r="P94" s="111">
        <v>33725.1</v>
      </c>
      <c r="Q94" s="111">
        <v>10927.7</v>
      </c>
      <c r="R94" s="111">
        <v>16397.600000000002</v>
      </c>
      <c r="S94" s="111">
        <v>3675714.95</v>
      </c>
    </row>
    <row r="95" spans="1:19" ht="12.75" hidden="1">
      <c r="A95" s="140" t="s">
        <v>161</v>
      </c>
      <c r="B95" s="111">
        <v>2.48</v>
      </c>
      <c r="C95" s="111">
        <v>3904.32</v>
      </c>
      <c r="D95" s="111">
        <v>7164.4800000000005</v>
      </c>
      <c r="E95" s="111">
        <v>4523.84</v>
      </c>
      <c r="F95" s="111">
        <v>2974.4</v>
      </c>
      <c r="G95" s="111">
        <v>853.12</v>
      </c>
      <c r="H95" s="111">
        <v>72196.32</v>
      </c>
      <c r="I95" s="111">
        <v>55591.520000000004</v>
      </c>
      <c r="J95" s="111">
        <v>60899.12</v>
      </c>
      <c r="K95" s="111">
        <v>11688.48</v>
      </c>
      <c r="L95" s="111">
        <v>3829.2000000000003</v>
      </c>
      <c r="M95" s="111">
        <v>840.88</v>
      </c>
      <c r="N95" s="111">
        <v>214.56</v>
      </c>
      <c r="O95" s="111">
        <v>25.04</v>
      </c>
      <c r="P95" s="111">
        <v>56.800000000000004</v>
      </c>
      <c r="Q95" s="111">
        <v>0</v>
      </c>
      <c r="R95" s="111">
        <v>469.68</v>
      </c>
      <c r="S95" s="111">
        <v>225234.24000000002</v>
      </c>
    </row>
    <row r="96" spans="1:19" ht="12.75" hidden="1">
      <c r="A96" s="109" t="s">
        <v>136</v>
      </c>
      <c r="B96" s="111">
        <v>117.12400000000001</v>
      </c>
      <c r="C96" s="111">
        <v>2875.804</v>
      </c>
      <c r="D96" s="111">
        <v>8650.324</v>
      </c>
      <c r="E96" s="111">
        <v>13366.396000000002</v>
      </c>
      <c r="F96" s="111">
        <v>45513.604</v>
      </c>
      <c r="G96" s="111">
        <v>150121.31199999998</v>
      </c>
      <c r="H96" s="111">
        <v>81364.688</v>
      </c>
      <c r="I96" s="111">
        <v>82153.354</v>
      </c>
      <c r="J96" s="111">
        <v>91509.54800000001</v>
      </c>
      <c r="K96" s="111">
        <v>70344.65000000001</v>
      </c>
      <c r="L96" s="111">
        <v>66450.13200000001</v>
      </c>
      <c r="M96" s="111">
        <v>24160.994000000002</v>
      </c>
      <c r="N96" s="111">
        <v>23662.218000000004</v>
      </c>
      <c r="O96" s="111">
        <v>18069.146</v>
      </c>
      <c r="P96" s="111">
        <v>25142.39</v>
      </c>
      <c r="Q96" s="111">
        <v>11901.43</v>
      </c>
      <c r="R96" s="111">
        <v>18058.946000000004</v>
      </c>
      <c r="S96" s="111">
        <v>733462.0599999999</v>
      </c>
    </row>
    <row r="97" spans="1:19" ht="12.75" hidden="1">
      <c r="A97" s="140" t="s">
        <v>162</v>
      </c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>
        <v>0</v>
      </c>
    </row>
    <row r="98" spans="1:19" ht="12.75" hidden="1">
      <c r="A98" s="140" t="s">
        <v>163</v>
      </c>
      <c r="B98" s="111">
        <v>6.6240000000000006</v>
      </c>
      <c r="C98" s="111">
        <v>28.064</v>
      </c>
      <c r="D98" s="111">
        <v>4898.464</v>
      </c>
      <c r="E98" s="111">
        <v>5.056</v>
      </c>
      <c r="F98" s="111">
        <v>1.024</v>
      </c>
      <c r="G98" s="111">
        <v>1.472</v>
      </c>
      <c r="H98" s="111">
        <v>7.168</v>
      </c>
      <c r="I98" s="111">
        <v>854.624</v>
      </c>
      <c r="J98" s="111">
        <v>41.728</v>
      </c>
      <c r="K98" s="111">
        <v>0</v>
      </c>
      <c r="L98" s="111">
        <v>0.512</v>
      </c>
      <c r="M98" s="111">
        <v>0.224</v>
      </c>
      <c r="N98" s="111">
        <v>0.128</v>
      </c>
      <c r="O98" s="111">
        <v>0.096</v>
      </c>
      <c r="P98" s="111">
        <v>0</v>
      </c>
      <c r="Q98" s="111">
        <v>0.48</v>
      </c>
      <c r="R98" s="111">
        <v>0.256</v>
      </c>
      <c r="S98" s="111">
        <v>5845.919999999998</v>
      </c>
    </row>
    <row r="99" spans="1:19" ht="12.75" hidden="1">
      <c r="A99" s="140" t="s">
        <v>164</v>
      </c>
      <c r="B99" s="111">
        <v>22.6</v>
      </c>
      <c r="C99" s="111">
        <v>2837.2400000000002</v>
      </c>
      <c r="D99" s="111">
        <v>3510.36</v>
      </c>
      <c r="E99" s="111">
        <v>11857.04</v>
      </c>
      <c r="F99" s="111">
        <v>34943.08</v>
      </c>
      <c r="G99" s="111">
        <v>67925.84</v>
      </c>
      <c r="H99" s="111">
        <v>51749.520000000004</v>
      </c>
      <c r="I99" s="111">
        <v>27918.64</v>
      </c>
      <c r="J99" s="111">
        <v>46818.36</v>
      </c>
      <c r="K99" s="111">
        <v>21630.44</v>
      </c>
      <c r="L99" s="111">
        <v>12555.16</v>
      </c>
      <c r="M99" s="111">
        <v>6511.4800000000005</v>
      </c>
      <c r="N99" s="111">
        <v>4851</v>
      </c>
      <c r="O99" s="111">
        <v>3841.12</v>
      </c>
      <c r="P99" s="111">
        <v>3903.44</v>
      </c>
      <c r="Q99" s="111">
        <v>3231</v>
      </c>
      <c r="R99" s="111">
        <v>6707.64</v>
      </c>
      <c r="S99" s="111">
        <v>310813.95999999996</v>
      </c>
    </row>
    <row r="100" spans="1:19" ht="12.75" hidden="1">
      <c r="A100" s="140" t="s">
        <v>165</v>
      </c>
      <c r="B100" s="111">
        <v>87.9</v>
      </c>
      <c r="C100" s="111">
        <v>10.5</v>
      </c>
      <c r="D100" s="111">
        <v>241.5</v>
      </c>
      <c r="E100" s="111">
        <v>1503.1000000000001</v>
      </c>
      <c r="F100" s="111">
        <v>10569.5</v>
      </c>
      <c r="G100" s="111">
        <v>82194</v>
      </c>
      <c r="H100" s="111">
        <v>29607.600000000002</v>
      </c>
      <c r="I100" s="111">
        <v>53379.450000000004</v>
      </c>
      <c r="J100" s="111">
        <v>44628.5</v>
      </c>
      <c r="K100" s="111">
        <v>48202.850000000006</v>
      </c>
      <c r="L100" s="111">
        <v>53749.100000000006</v>
      </c>
      <c r="M100" s="111">
        <v>17415.05</v>
      </c>
      <c r="N100" s="111">
        <v>18810.850000000002</v>
      </c>
      <c r="O100" s="111">
        <v>14217.45</v>
      </c>
      <c r="P100" s="111">
        <v>21230.95</v>
      </c>
      <c r="Q100" s="111">
        <v>8669.95</v>
      </c>
      <c r="R100" s="111">
        <v>11097.050000000001</v>
      </c>
      <c r="S100" s="111">
        <v>415615.3</v>
      </c>
    </row>
    <row r="101" spans="1:19" ht="12.75" hidden="1">
      <c r="A101" s="140" t="s">
        <v>166</v>
      </c>
      <c r="B101" s="111">
        <v>0</v>
      </c>
      <c r="C101" s="111">
        <v>0</v>
      </c>
      <c r="D101" s="111">
        <v>0</v>
      </c>
      <c r="E101" s="111">
        <v>1.2</v>
      </c>
      <c r="F101" s="111">
        <v>0</v>
      </c>
      <c r="G101" s="111">
        <v>0</v>
      </c>
      <c r="H101" s="111">
        <v>0.4</v>
      </c>
      <c r="I101" s="111">
        <v>0.64</v>
      </c>
      <c r="J101" s="111">
        <v>20.96</v>
      </c>
      <c r="K101" s="111">
        <v>511.36</v>
      </c>
      <c r="L101" s="111">
        <v>145.36</v>
      </c>
      <c r="M101" s="111">
        <v>234.24</v>
      </c>
      <c r="N101" s="111">
        <v>0.24</v>
      </c>
      <c r="O101" s="111">
        <v>10.48</v>
      </c>
      <c r="P101" s="111">
        <v>8</v>
      </c>
      <c r="Q101" s="111">
        <v>0</v>
      </c>
      <c r="R101" s="111">
        <v>254</v>
      </c>
      <c r="S101" s="111">
        <v>1186.88</v>
      </c>
    </row>
    <row r="102" spans="1:19" ht="12.75" hidden="1">
      <c r="A102" s="109" t="s">
        <v>5</v>
      </c>
      <c r="B102" s="111">
        <v>14.01</v>
      </c>
      <c r="C102" s="111">
        <v>3.3259999999999996</v>
      </c>
      <c r="D102" s="111">
        <v>40.55</v>
      </c>
      <c r="E102" s="111">
        <v>2305.94</v>
      </c>
      <c r="F102" s="111">
        <v>1624.504</v>
      </c>
      <c r="G102" s="111">
        <v>8182.778</v>
      </c>
      <c r="H102" s="111">
        <v>27090.422000000002</v>
      </c>
      <c r="I102" s="111">
        <v>18341.278</v>
      </c>
      <c r="J102" s="111">
        <v>19302.718</v>
      </c>
      <c r="K102" s="111">
        <v>23404.906000000003</v>
      </c>
      <c r="L102" s="111">
        <v>27596.858000000004</v>
      </c>
      <c r="M102" s="111">
        <v>18640.722</v>
      </c>
      <c r="N102" s="111">
        <v>9864.12</v>
      </c>
      <c r="O102" s="111">
        <v>8265.84</v>
      </c>
      <c r="P102" s="111">
        <v>5602.637999999999</v>
      </c>
      <c r="Q102" s="111">
        <v>2126.3179999999998</v>
      </c>
      <c r="R102" s="111">
        <v>6151.629999999999</v>
      </c>
      <c r="S102" s="111">
        <v>178558.55800000002</v>
      </c>
    </row>
    <row r="103" spans="1:19" ht="12.75" hidden="1">
      <c r="A103" s="140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2.75" hidden="1">
      <c r="A104" s="140" t="s">
        <v>167</v>
      </c>
      <c r="B104" s="111">
        <v>0</v>
      </c>
      <c r="C104" s="111">
        <v>0.256</v>
      </c>
      <c r="D104" s="111">
        <v>0</v>
      </c>
      <c r="E104" s="111">
        <v>2264.96</v>
      </c>
      <c r="F104" s="111">
        <v>0.864</v>
      </c>
      <c r="G104" s="111">
        <v>5.888</v>
      </c>
      <c r="H104" s="111">
        <v>5.472</v>
      </c>
      <c r="I104" s="111">
        <v>9.248</v>
      </c>
      <c r="J104" s="111">
        <v>134.208</v>
      </c>
      <c r="K104" s="111">
        <v>5146.496</v>
      </c>
      <c r="L104" s="111">
        <v>459.488</v>
      </c>
      <c r="M104" s="111">
        <v>874.592</v>
      </c>
      <c r="N104" s="111">
        <v>4367.68</v>
      </c>
      <c r="O104" s="111">
        <v>519.52</v>
      </c>
      <c r="P104" s="111">
        <v>25.888</v>
      </c>
      <c r="Q104" s="111">
        <v>416.128</v>
      </c>
      <c r="R104" s="111">
        <v>402.40000000000003</v>
      </c>
      <c r="S104" s="111">
        <v>14633.088000000002</v>
      </c>
    </row>
    <row r="105" spans="1:19" ht="12.75" hidden="1">
      <c r="A105" s="140" t="s">
        <v>168</v>
      </c>
      <c r="B105" s="111">
        <v>13.76</v>
      </c>
      <c r="C105" s="111">
        <v>2.32</v>
      </c>
      <c r="D105" s="111">
        <v>32.4</v>
      </c>
      <c r="E105" s="111">
        <v>33.480000000000004</v>
      </c>
      <c r="F105" s="111">
        <v>1594.04</v>
      </c>
      <c r="G105" s="111">
        <v>8002.360000000001</v>
      </c>
      <c r="H105" s="111">
        <v>21143.32</v>
      </c>
      <c r="I105" s="111">
        <v>10839.48</v>
      </c>
      <c r="J105" s="111">
        <v>11589.76</v>
      </c>
      <c r="K105" s="111">
        <v>15108.800000000001</v>
      </c>
      <c r="L105" s="111">
        <v>24300.920000000002</v>
      </c>
      <c r="M105" s="111">
        <v>16385.04</v>
      </c>
      <c r="N105" s="111">
        <v>4466.72</v>
      </c>
      <c r="O105" s="111">
        <v>6930.4800000000005</v>
      </c>
      <c r="P105" s="111">
        <v>4799.32</v>
      </c>
      <c r="Q105" s="111">
        <v>1363.56</v>
      </c>
      <c r="R105" s="111">
        <v>5251.92</v>
      </c>
      <c r="S105" s="111">
        <v>131857.68</v>
      </c>
    </row>
    <row r="106" spans="1:19" ht="12.75" hidden="1">
      <c r="A106" s="140" t="s">
        <v>169</v>
      </c>
      <c r="B106" s="111">
        <v>0.25</v>
      </c>
      <c r="C106" s="111">
        <v>0.75</v>
      </c>
      <c r="D106" s="111">
        <v>8.15</v>
      </c>
      <c r="E106" s="111">
        <v>7.5</v>
      </c>
      <c r="F106" s="111">
        <v>29.6</v>
      </c>
      <c r="G106" s="111">
        <v>174.45000000000002</v>
      </c>
      <c r="H106" s="111">
        <v>5650.75</v>
      </c>
      <c r="I106" s="111">
        <v>7424.950000000001</v>
      </c>
      <c r="J106" s="111">
        <v>7299.55</v>
      </c>
      <c r="K106" s="111">
        <v>2958.25</v>
      </c>
      <c r="L106" s="111">
        <v>2674.4500000000003</v>
      </c>
      <c r="M106" s="111">
        <v>1375.65</v>
      </c>
      <c r="N106" s="111">
        <v>1027.8</v>
      </c>
      <c r="O106" s="111">
        <v>815.6</v>
      </c>
      <c r="P106" s="111">
        <v>668.95</v>
      </c>
      <c r="Q106" s="111">
        <v>338.95000000000005</v>
      </c>
      <c r="R106" s="111">
        <v>497.15000000000003</v>
      </c>
      <c r="S106" s="111">
        <v>30952.750000000004</v>
      </c>
    </row>
    <row r="107" spans="1:19" ht="12.75" hidden="1">
      <c r="A107" s="140" t="s">
        <v>170</v>
      </c>
      <c r="B107" s="111">
        <v>0</v>
      </c>
      <c r="C107" s="111">
        <v>0</v>
      </c>
      <c r="D107" s="111">
        <v>0</v>
      </c>
      <c r="E107" s="111">
        <v>0</v>
      </c>
      <c r="F107" s="111">
        <v>0</v>
      </c>
      <c r="G107" s="111">
        <v>0.08</v>
      </c>
      <c r="H107" s="111">
        <v>290.88</v>
      </c>
      <c r="I107" s="111">
        <v>67.6</v>
      </c>
      <c r="J107" s="111">
        <v>279.2</v>
      </c>
      <c r="K107" s="111">
        <v>191.36</v>
      </c>
      <c r="L107" s="111">
        <v>162</v>
      </c>
      <c r="M107" s="111">
        <v>5.44</v>
      </c>
      <c r="N107" s="111">
        <v>1.92</v>
      </c>
      <c r="O107" s="111">
        <v>0.24</v>
      </c>
      <c r="P107" s="111">
        <v>108.48</v>
      </c>
      <c r="Q107" s="111">
        <v>7.68</v>
      </c>
      <c r="R107" s="111">
        <v>0.16</v>
      </c>
      <c r="S107" s="111">
        <v>1115.0400000000002</v>
      </c>
    </row>
    <row r="108" spans="1:19" ht="12.75">
      <c r="A108" s="109" t="s">
        <v>133</v>
      </c>
      <c r="B108" s="111">
        <v>6062.16</v>
      </c>
      <c r="C108" s="111">
        <v>105786.825</v>
      </c>
      <c r="D108" s="111">
        <v>224530.245</v>
      </c>
      <c r="E108" s="111">
        <v>324368.43</v>
      </c>
      <c r="F108" s="111">
        <v>230058.93</v>
      </c>
      <c r="G108" s="111">
        <v>268855.995</v>
      </c>
      <c r="H108" s="111">
        <v>278644.245</v>
      </c>
      <c r="I108" s="111">
        <v>176713.59</v>
      </c>
      <c r="J108" s="111">
        <v>86626.995</v>
      </c>
      <c r="K108" s="111">
        <v>73470.35999999999</v>
      </c>
      <c r="L108" s="111">
        <v>69895.23</v>
      </c>
      <c r="M108" s="111">
        <v>45463.77</v>
      </c>
      <c r="N108" s="111">
        <v>52314.93</v>
      </c>
      <c r="O108" s="111">
        <v>29060.055</v>
      </c>
      <c r="P108" s="111">
        <v>27266.579999999998</v>
      </c>
      <c r="Q108" s="111">
        <v>13601.385</v>
      </c>
      <c r="R108" s="111">
        <v>54847.619999999995</v>
      </c>
      <c r="S108" s="111">
        <v>2067567.3449999997</v>
      </c>
    </row>
    <row r="109" spans="1:19" ht="12.75">
      <c r="A109" s="140" t="s">
        <v>149</v>
      </c>
      <c r="B109" s="111">
        <v>5546.775</v>
      </c>
      <c r="C109" s="111">
        <v>54310.2</v>
      </c>
      <c r="D109" s="111">
        <v>200381.4</v>
      </c>
      <c r="E109" s="111">
        <v>70892.25</v>
      </c>
      <c r="F109" s="111">
        <v>9807.375</v>
      </c>
      <c r="G109" s="111">
        <v>12293.4</v>
      </c>
      <c r="H109" s="111">
        <v>617.775</v>
      </c>
      <c r="I109" s="111">
        <v>87.14999999999999</v>
      </c>
      <c r="J109" s="111">
        <v>379.275</v>
      </c>
      <c r="K109" s="111">
        <v>0.525</v>
      </c>
      <c r="L109" s="111">
        <v>82.05</v>
      </c>
      <c r="M109" s="111">
        <v>0</v>
      </c>
      <c r="N109" s="111">
        <v>0</v>
      </c>
      <c r="O109" s="111">
        <v>0</v>
      </c>
      <c r="P109" s="111">
        <v>0</v>
      </c>
      <c r="Q109" s="111">
        <v>0</v>
      </c>
      <c r="R109" s="111">
        <v>0</v>
      </c>
      <c r="S109" s="111">
        <v>354398.1750000001</v>
      </c>
    </row>
    <row r="110" spans="1:20" ht="12.75">
      <c r="A110" s="140" t="s">
        <v>150</v>
      </c>
      <c r="B110" s="111">
        <v>515.385</v>
      </c>
      <c r="C110" s="111">
        <v>51476.625</v>
      </c>
      <c r="D110" s="111">
        <v>24148.844999999998</v>
      </c>
      <c r="E110" s="111">
        <v>253476.18</v>
      </c>
      <c r="F110" s="111">
        <v>220251.555</v>
      </c>
      <c r="G110" s="111">
        <v>256562.595</v>
      </c>
      <c r="H110" s="111">
        <v>278026.47</v>
      </c>
      <c r="I110" s="111">
        <v>176626.44</v>
      </c>
      <c r="J110" s="111">
        <v>86247.72</v>
      </c>
      <c r="K110" s="111">
        <v>73469.83499999999</v>
      </c>
      <c r="L110" s="111">
        <v>69813.18</v>
      </c>
      <c r="M110" s="111">
        <v>45463.77</v>
      </c>
      <c r="N110" s="111">
        <v>52314.93</v>
      </c>
      <c r="O110" s="111">
        <v>29060.055</v>
      </c>
      <c r="P110" s="111">
        <v>27266.579999999998</v>
      </c>
      <c r="Q110" s="111">
        <v>13601.385</v>
      </c>
      <c r="R110" s="111">
        <v>54847.619999999995</v>
      </c>
      <c r="S110" s="111">
        <v>1713169.1699999995</v>
      </c>
      <c r="T110" s="116"/>
    </row>
    <row r="111" spans="1:19" ht="12.75">
      <c r="A111" s="108" t="s">
        <v>0</v>
      </c>
      <c r="B111" s="106">
        <v>22493.537</v>
      </c>
      <c r="C111" s="106">
        <v>141478.77899999998</v>
      </c>
      <c r="D111" s="106">
        <v>324558.672</v>
      </c>
      <c r="E111" s="106">
        <v>828046.249</v>
      </c>
      <c r="F111" s="106">
        <v>1783586.901</v>
      </c>
      <c r="G111" s="106">
        <v>4940896.804</v>
      </c>
      <c r="H111" s="106">
        <v>5795194.887</v>
      </c>
      <c r="I111" s="106">
        <v>5627606.948999999</v>
      </c>
      <c r="J111" s="106">
        <v>3741810.0670000007</v>
      </c>
      <c r="K111" s="106">
        <v>3185552.4669999997</v>
      </c>
      <c r="L111" s="106">
        <v>1535364.505</v>
      </c>
      <c r="M111" s="106">
        <v>1367837.24</v>
      </c>
      <c r="N111" s="106">
        <v>802287.0400000002</v>
      </c>
      <c r="O111" s="106">
        <v>639173.5330000002</v>
      </c>
      <c r="P111" s="106">
        <v>348422.204</v>
      </c>
      <c r="Q111" s="106">
        <v>232563.63</v>
      </c>
      <c r="R111" s="106">
        <v>947724.0869999999</v>
      </c>
      <c r="S111" s="106">
        <v>32264597.550999995</v>
      </c>
    </row>
    <row r="112" spans="2:19" ht="12.75"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</row>
    <row r="113" spans="1:2" ht="15.75">
      <c r="A113" s="119" t="s">
        <v>98</v>
      </c>
      <c r="B113" s="117"/>
    </row>
    <row r="114" spans="2:18" ht="12.75">
      <c r="B114" s="150" t="s">
        <v>96</v>
      </c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</row>
    <row r="115" spans="1:19" ht="12.75">
      <c r="A115" s="120">
        <v>2011</v>
      </c>
      <c r="B115" s="110" t="s">
        <v>25</v>
      </c>
      <c r="C115" s="110" t="s">
        <v>24</v>
      </c>
      <c r="D115" s="110" t="s">
        <v>9</v>
      </c>
      <c r="E115" s="110" t="s">
        <v>10</v>
      </c>
      <c r="F115" s="110" t="s">
        <v>11</v>
      </c>
      <c r="G115" s="110" t="s">
        <v>12</v>
      </c>
      <c r="H115" s="110" t="s">
        <v>13</v>
      </c>
      <c r="I115" s="110" t="s">
        <v>14</v>
      </c>
      <c r="J115" s="110" t="s">
        <v>15</v>
      </c>
      <c r="K115" s="110" t="s">
        <v>16</v>
      </c>
      <c r="L115" s="110" t="s">
        <v>17</v>
      </c>
      <c r="M115" s="110" t="s">
        <v>18</v>
      </c>
      <c r="N115" s="110" t="s">
        <v>19</v>
      </c>
      <c r="O115" s="110" t="s">
        <v>20</v>
      </c>
      <c r="P115" s="110" t="s">
        <v>21</v>
      </c>
      <c r="Q115" s="110" t="s">
        <v>22</v>
      </c>
      <c r="R115" s="110" t="s">
        <v>23</v>
      </c>
      <c r="S115" s="112" t="s">
        <v>0</v>
      </c>
    </row>
    <row r="116" spans="1:20" ht="12.75">
      <c r="A116" s="109" t="s">
        <v>134</v>
      </c>
      <c r="B116" s="111">
        <v>3411.6749999999997</v>
      </c>
      <c r="C116" s="111">
        <v>8331.505000000001</v>
      </c>
      <c r="D116" s="111">
        <v>3885.915</v>
      </c>
      <c r="E116" s="111">
        <v>16883.190000000002</v>
      </c>
      <c r="F116" s="111">
        <v>41440.245</v>
      </c>
      <c r="G116" s="111">
        <v>1160156.8650000002</v>
      </c>
      <c r="H116" s="111">
        <v>2672382.295</v>
      </c>
      <c r="I116" s="111">
        <v>2840130.9449999994</v>
      </c>
      <c r="J116" s="111">
        <v>1225277.9</v>
      </c>
      <c r="K116" s="111">
        <v>725500.7300000001</v>
      </c>
      <c r="L116" s="111">
        <v>504239.3700000001</v>
      </c>
      <c r="M116" s="111">
        <v>330448.97500000003</v>
      </c>
      <c r="N116" s="111">
        <v>204602.59500000003</v>
      </c>
      <c r="O116" s="111">
        <v>257659.70999999996</v>
      </c>
      <c r="P116" s="111">
        <v>148273.625</v>
      </c>
      <c r="Q116" s="111">
        <v>77184.38999999998</v>
      </c>
      <c r="R116" s="111">
        <v>333051.695</v>
      </c>
      <c r="S116" s="111">
        <v>10552861.625000002</v>
      </c>
      <c r="T116" s="116"/>
    </row>
    <row r="117" spans="1:20" ht="12.75">
      <c r="A117" s="140" t="s">
        <v>70</v>
      </c>
      <c r="B117" s="111">
        <v>971.25</v>
      </c>
      <c r="C117" s="111">
        <v>2876.625</v>
      </c>
      <c r="D117" s="111">
        <v>649.5</v>
      </c>
      <c r="E117" s="111">
        <v>435.75</v>
      </c>
      <c r="F117" s="111">
        <v>826.125</v>
      </c>
      <c r="G117" s="111">
        <v>789477</v>
      </c>
      <c r="H117" s="111">
        <v>1258909.5</v>
      </c>
      <c r="I117" s="111">
        <v>1265066.625</v>
      </c>
      <c r="J117" s="111">
        <v>567030.75</v>
      </c>
      <c r="K117" s="111">
        <v>247919.25</v>
      </c>
      <c r="L117" s="111">
        <v>139308.75</v>
      </c>
      <c r="M117" s="111">
        <v>69794.625</v>
      </c>
      <c r="N117" s="111">
        <v>23148</v>
      </c>
      <c r="O117" s="111">
        <v>11892</v>
      </c>
      <c r="P117" s="111">
        <v>2053.875</v>
      </c>
      <c r="Q117" s="111">
        <v>5692.875</v>
      </c>
      <c r="R117" s="111">
        <v>11925</v>
      </c>
      <c r="S117" s="111">
        <v>4397977.5</v>
      </c>
      <c r="T117" s="116"/>
    </row>
    <row r="118" spans="1:21" ht="12.75">
      <c r="A118" s="140" t="s">
        <v>151</v>
      </c>
      <c r="B118" s="111">
        <v>2113.2000000000003</v>
      </c>
      <c r="C118" s="111">
        <v>5232.8</v>
      </c>
      <c r="D118" s="111">
        <v>2324.4</v>
      </c>
      <c r="E118" s="111">
        <v>493.20000000000005</v>
      </c>
      <c r="F118" s="111">
        <v>433.6</v>
      </c>
      <c r="G118" s="111">
        <v>139758</v>
      </c>
      <c r="H118" s="111">
        <v>728230</v>
      </c>
      <c r="I118" s="111">
        <v>971686.4</v>
      </c>
      <c r="J118" s="111">
        <v>254435.6</v>
      </c>
      <c r="K118" s="111">
        <v>185614</v>
      </c>
      <c r="L118" s="111">
        <v>193273.2</v>
      </c>
      <c r="M118" s="111">
        <v>68006.40000000001</v>
      </c>
      <c r="N118" s="111">
        <v>38423.200000000004</v>
      </c>
      <c r="O118" s="111">
        <v>29079.600000000002</v>
      </c>
      <c r="P118" s="111">
        <v>6905.200000000001</v>
      </c>
      <c r="Q118" s="111">
        <v>3518.8</v>
      </c>
      <c r="R118" s="111">
        <v>12399.2</v>
      </c>
      <c r="S118" s="111">
        <v>2641926.8000000007</v>
      </c>
      <c r="T118" s="116"/>
      <c r="U118" s="116"/>
    </row>
    <row r="119" spans="1:20" ht="12.75">
      <c r="A119" s="140" t="s">
        <v>71</v>
      </c>
      <c r="B119" s="111">
        <v>0</v>
      </c>
      <c r="C119" s="111">
        <v>0.38</v>
      </c>
      <c r="D119" s="111">
        <v>117.04</v>
      </c>
      <c r="E119" s="111">
        <v>8535.94</v>
      </c>
      <c r="F119" s="111">
        <v>191.52</v>
      </c>
      <c r="G119" s="111">
        <v>108694.44</v>
      </c>
      <c r="H119" s="111">
        <v>286059.82</v>
      </c>
      <c r="I119" s="111">
        <v>255840.32</v>
      </c>
      <c r="J119" s="111">
        <v>98570.1</v>
      </c>
      <c r="K119" s="111">
        <v>63397.68</v>
      </c>
      <c r="L119" s="111">
        <v>32100.12</v>
      </c>
      <c r="M119" s="111">
        <v>18817.6</v>
      </c>
      <c r="N119" s="111">
        <v>15754.42</v>
      </c>
      <c r="O119" s="111">
        <v>7558.96</v>
      </c>
      <c r="P119" s="111">
        <v>1970.3</v>
      </c>
      <c r="Q119" s="111">
        <v>1200.04</v>
      </c>
      <c r="R119" s="111">
        <v>7251.92</v>
      </c>
      <c r="S119" s="111">
        <v>906060.6000000001</v>
      </c>
      <c r="T119" s="116"/>
    </row>
    <row r="120" spans="1:20" ht="12.75">
      <c r="A120" s="140" t="s">
        <v>138</v>
      </c>
      <c r="B120" s="111">
        <v>4.2</v>
      </c>
      <c r="C120" s="111">
        <v>36.4</v>
      </c>
      <c r="D120" s="111">
        <v>191</v>
      </c>
      <c r="E120" s="111">
        <v>3293.6000000000004</v>
      </c>
      <c r="F120" s="111">
        <v>19739.600000000002</v>
      </c>
      <c r="G120" s="111">
        <v>10163.800000000001</v>
      </c>
      <c r="H120" s="111">
        <v>7670</v>
      </c>
      <c r="I120" s="111">
        <v>8845.2</v>
      </c>
      <c r="J120" s="111">
        <v>17905.4</v>
      </c>
      <c r="K120" s="111">
        <v>19947</v>
      </c>
      <c r="L120" s="111">
        <v>3163.4</v>
      </c>
      <c r="M120" s="111">
        <v>7217.200000000001</v>
      </c>
      <c r="N120" s="111">
        <v>1189.6000000000001</v>
      </c>
      <c r="O120" s="111">
        <v>12451.6</v>
      </c>
      <c r="P120" s="111">
        <v>16035.800000000001</v>
      </c>
      <c r="Q120" s="111">
        <v>9897.800000000001</v>
      </c>
      <c r="R120" s="111">
        <v>28965.800000000003</v>
      </c>
      <c r="S120" s="111">
        <v>166717.40000000002</v>
      </c>
      <c r="T120" s="116"/>
    </row>
    <row r="121" spans="1:20" ht="12.75">
      <c r="A121" s="140" t="s">
        <v>139</v>
      </c>
      <c r="B121" s="111">
        <v>0.375</v>
      </c>
      <c r="C121" s="111">
        <v>0</v>
      </c>
      <c r="D121" s="111">
        <v>0.375</v>
      </c>
      <c r="E121" s="111">
        <v>2.25</v>
      </c>
      <c r="F121" s="111">
        <v>60.75</v>
      </c>
      <c r="G121" s="111">
        <v>42299.25</v>
      </c>
      <c r="H121" s="111">
        <v>113804.625</v>
      </c>
      <c r="I121" s="111">
        <v>70659.375</v>
      </c>
      <c r="J121" s="111">
        <v>57297.375</v>
      </c>
      <c r="K121" s="111">
        <v>42809.25</v>
      </c>
      <c r="L121" s="111">
        <v>24135</v>
      </c>
      <c r="M121" s="111">
        <v>15769.875</v>
      </c>
      <c r="N121" s="111">
        <v>5779.875</v>
      </c>
      <c r="O121" s="111">
        <v>4870.125</v>
      </c>
      <c r="P121" s="111">
        <v>1003.125</v>
      </c>
      <c r="Q121" s="111">
        <v>1372.5</v>
      </c>
      <c r="R121" s="111">
        <v>47.25</v>
      </c>
      <c r="S121" s="111">
        <v>379911.375</v>
      </c>
      <c r="T121" s="116"/>
    </row>
    <row r="122" spans="1:20" ht="12.75">
      <c r="A122" s="140" t="s">
        <v>140</v>
      </c>
      <c r="B122" s="111">
        <v>7.5</v>
      </c>
      <c r="C122" s="111">
        <v>20.25</v>
      </c>
      <c r="D122" s="111">
        <v>39</v>
      </c>
      <c r="E122" s="111">
        <v>57.75</v>
      </c>
      <c r="F122" s="111">
        <v>85.5</v>
      </c>
      <c r="G122" s="111">
        <v>27228.375</v>
      </c>
      <c r="H122" s="111">
        <v>118474.5</v>
      </c>
      <c r="I122" s="111">
        <v>126824.625</v>
      </c>
      <c r="J122" s="111">
        <v>77287.125</v>
      </c>
      <c r="K122" s="111">
        <v>14445</v>
      </c>
      <c r="L122" s="111">
        <v>22467.75</v>
      </c>
      <c r="M122" s="111">
        <v>27871.125</v>
      </c>
      <c r="N122" s="111">
        <v>4803</v>
      </c>
      <c r="O122" s="111">
        <v>3696.375</v>
      </c>
      <c r="P122" s="111">
        <v>3748.125</v>
      </c>
      <c r="Q122" s="111">
        <v>553.125</v>
      </c>
      <c r="R122" s="111">
        <v>252.375</v>
      </c>
      <c r="S122" s="111">
        <v>427861.5</v>
      </c>
      <c r="T122" s="116"/>
    </row>
    <row r="123" spans="1:20" ht="12.75">
      <c r="A123" s="140" t="s">
        <v>141</v>
      </c>
      <c r="B123" s="111">
        <v>0</v>
      </c>
      <c r="C123" s="111">
        <v>20.8</v>
      </c>
      <c r="D123" s="111">
        <v>12.4</v>
      </c>
      <c r="E123" s="111">
        <v>14.8</v>
      </c>
      <c r="F123" s="111">
        <v>29.200000000000003</v>
      </c>
      <c r="G123" s="111">
        <v>1004</v>
      </c>
      <c r="H123" s="111">
        <v>8769.2</v>
      </c>
      <c r="I123" s="111">
        <v>11630.800000000001</v>
      </c>
      <c r="J123" s="111">
        <v>4966.400000000001</v>
      </c>
      <c r="K123" s="111">
        <v>37360.4</v>
      </c>
      <c r="L123" s="111">
        <v>15538.800000000001</v>
      </c>
      <c r="M123" s="111">
        <v>31440.800000000003</v>
      </c>
      <c r="N123" s="111">
        <v>13341.6</v>
      </c>
      <c r="O123" s="111">
        <v>13566</v>
      </c>
      <c r="P123" s="111">
        <v>23948</v>
      </c>
      <c r="Q123" s="111">
        <v>8104</v>
      </c>
      <c r="R123" s="111">
        <v>9043.2</v>
      </c>
      <c r="S123" s="111">
        <v>178790.40000000002</v>
      </c>
      <c r="T123" s="116"/>
    </row>
    <row r="124" spans="1:20" ht="12.75">
      <c r="A124" s="140" t="s">
        <v>142</v>
      </c>
      <c r="B124" s="111">
        <v>10.85</v>
      </c>
      <c r="C124" s="111">
        <v>15.049999999999999</v>
      </c>
      <c r="D124" s="111">
        <v>26.25</v>
      </c>
      <c r="E124" s="111">
        <v>782.5999999999999</v>
      </c>
      <c r="F124" s="111">
        <v>7012.599999999999</v>
      </c>
      <c r="G124" s="111">
        <v>18755.1</v>
      </c>
      <c r="H124" s="111">
        <v>37033.5</v>
      </c>
      <c r="I124" s="111">
        <v>25001.199999999997</v>
      </c>
      <c r="J124" s="111">
        <v>29401.749999999996</v>
      </c>
      <c r="K124" s="111">
        <v>12766.25</v>
      </c>
      <c r="L124" s="111">
        <v>15364.999999999998</v>
      </c>
      <c r="M124" s="111">
        <v>19851.649999999998</v>
      </c>
      <c r="N124" s="111">
        <v>22219.75</v>
      </c>
      <c r="O124" s="111">
        <v>21476.35</v>
      </c>
      <c r="P124" s="111">
        <v>32667.949999999997</v>
      </c>
      <c r="Q124" s="111">
        <v>4430.65</v>
      </c>
      <c r="R124" s="111">
        <v>23310</v>
      </c>
      <c r="S124" s="111">
        <v>270126.5</v>
      </c>
      <c r="T124" s="116"/>
    </row>
    <row r="125" spans="1:22" ht="12.75">
      <c r="A125" s="140" t="s">
        <v>143</v>
      </c>
      <c r="B125" s="111">
        <v>0.4</v>
      </c>
      <c r="C125" s="111">
        <v>2.8000000000000003</v>
      </c>
      <c r="D125" s="111">
        <v>12</v>
      </c>
      <c r="E125" s="111">
        <v>53.2</v>
      </c>
      <c r="F125" s="111">
        <v>37.6</v>
      </c>
      <c r="G125" s="111">
        <v>307.6</v>
      </c>
      <c r="H125" s="111">
        <v>1554.8000000000002</v>
      </c>
      <c r="I125" s="111">
        <v>3758.4</v>
      </c>
      <c r="J125" s="111">
        <v>460</v>
      </c>
      <c r="K125" s="111">
        <v>1454.8000000000002</v>
      </c>
      <c r="L125" s="111">
        <v>10058.400000000001</v>
      </c>
      <c r="M125" s="111">
        <v>19353.2</v>
      </c>
      <c r="N125" s="111">
        <v>33792.8</v>
      </c>
      <c r="O125" s="111">
        <v>103142.8</v>
      </c>
      <c r="P125" s="111">
        <v>34957.200000000004</v>
      </c>
      <c r="Q125" s="111">
        <v>24335.600000000002</v>
      </c>
      <c r="R125" s="111">
        <v>141644.80000000002</v>
      </c>
      <c r="S125" s="111">
        <v>374926.4</v>
      </c>
      <c r="T125" s="116"/>
      <c r="V125" s="116"/>
    </row>
    <row r="126" spans="1:20" ht="12.75">
      <c r="A126" s="140" t="s">
        <v>144</v>
      </c>
      <c r="B126" s="111">
        <v>0</v>
      </c>
      <c r="C126" s="111">
        <v>1.6</v>
      </c>
      <c r="D126" s="111">
        <v>40.400000000000006</v>
      </c>
      <c r="E126" s="111">
        <v>44</v>
      </c>
      <c r="F126" s="111">
        <v>1616</v>
      </c>
      <c r="G126" s="111">
        <v>15780.800000000001</v>
      </c>
      <c r="H126" s="111">
        <v>54672.8</v>
      </c>
      <c r="I126" s="111">
        <v>24974.800000000003</v>
      </c>
      <c r="J126" s="111">
        <v>20132</v>
      </c>
      <c r="K126" s="111">
        <v>36056.8</v>
      </c>
      <c r="L126" s="111">
        <v>14444.800000000001</v>
      </c>
      <c r="M126" s="111">
        <v>9708</v>
      </c>
      <c r="N126" s="111">
        <v>4342</v>
      </c>
      <c r="O126" s="111">
        <v>1344</v>
      </c>
      <c r="P126" s="111">
        <v>434</v>
      </c>
      <c r="Q126" s="111">
        <v>21.6</v>
      </c>
      <c r="R126" s="111">
        <v>150</v>
      </c>
      <c r="S126" s="111">
        <v>183763.6</v>
      </c>
      <c r="T126" s="116"/>
    </row>
    <row r="127" spans="1:20" ht="12.75">
      <c r="A127" s="140" t="s">
        <v>145</v>
      </c>
      <c r="B127" s="111">
        <v>271.2</v>
      </c>
      <c r="C127" s="111">
        <v>21.6</v>
      </c>
      <c r="D127" s="111">
        <v>265.6</v>
      </c>
      <c r="E127" s="111">
        <v>80.80000000000001</v>
      </c>
      <c r="F127" s="111">
        <v>81.2</v>
      </c>
      <c r="G127" s="111">
        <v>16</v>
      </c>
      <c r="H127" s="111">
        <v>13.600000000000001</v>
      </c>
      <c r="I127" s="111">
        <v>3951.2000000000003</v>
      </c>
      <c r="J127" s="111">
        <v>2236.8</v>
      </c>
      <c r="K127" s="111">
        <v>9574</v>
      </c>
      <c r="L127" s="111">
        <v>324.40000000000003</v>
      </c>
      <c r="M127" s="111">
        <v>13942.400000000001</v>
      </c>
      <c r="N127" s="111">
        <v>17291.600000000002</v>
      </c>
      <c r="O127" s="111">
        <v>16514.8</v>
      </c>
      <c r="P127" s="111">
        <v>11400</v>
      </c>
      <c r="Q127" s="111">
        <v>9916.800000000001</v>
      </c>
      <c r="R127" s="111">
        <v>26238.800000000003</v>
      </c>
      <c r="S127" s="111">
        <v>112140.80000000002</v>
      </c>
      <c r="T127" s="116"/>
    </row>
    <row r="128" spans="1:20" ht="12.75">
      <c r="A128" s="140" t="s">
        <v>146</v>
      </c>
      <c r="B128" s="111">
        <v>9.1</v>
      </c>
      <c r="C128" s="111">
        <v>0</v>
      </c>
      <c r="D128" s="111">
        <v>0.35</v>
      </c>
      <c r="E128" s="111">
        <v>21.7</v>
      </c>
      <c r="F128" s="111">
        <v>3.15</v>
      </c>
      <c r="G128" s="111">
        <v>88.89999999999999</v>
      </c>
      <c r="H128" s="111">
        <v>33111.75</v>
      </c>
      <c r="I128" s="111">
        <v>48603.799999999996</v>
      </c>
      <c r="J128" s="111">
        <v>79527</v>
      </c>
      <c r="K128" s="111">
        <v>37789.5</v>
      </c>
      <c r="L128" s="111">
        <v>26472.949999999997</v>
      </c>
      <c r="M128" s="111">
        <v>18587.1</v>
      </c>
      <c r="N128" s="111">
        <v>14393.749999999998</v>
      </c>
      <c r="O128" s="111">
        <v>17919.3</v>
      </c>
      <c r="P128" s="111">
        <v>2018.4499999999998</v>
      </c>
      <c r="Q128" s="111">
        <v>809.1999999999999</v>
      </c>
      <c r="R128" s="111">
        <v>668.15</v>
      </c>
      <c r="S128" s="111">
        <v>280024.1500000001</v>
      </c>
      <c r="T128" s="116"/>
    </row>
    <row r="129" spans="1:20" ht="12.75">
      <c r="A129" s="140" t="s">
        <v>147</v>
      </c>
      <c r="B129" s="111">
        <v>23.200000000000003</v>
      </c>
      <c r="C129" s="111">
        <v>51.2</v>
      </c>
      <c r="D129" s="111">
        <v>180.20000000000002</v>
      </c>
      <c r="E129" s="111">
        <v>2874.2000000000003</v>
      </c>
      <c r="F129" s="111">
        <v>8604.800000000001</v>
      </c>
      <c r="G129" s="111">
        <v>6440</v>
      </c>
      <c r="H129" s="111">
        <v>21986.2</v>
      </c>
      <c r="I129" s="111">
        <v>20905.800000000003</v>
      </c>
      <c r="J129" s="111">
        <v>15052.400000000001</v>
      </c>
      <c r="K129" s="111">
        <v>15922.400000000001</v>
      </c>
      <c r="L129" s="111">
        <v>7028.400000000001</v>
      </c>
      <c r="M129" s="111">
        <v>10064.2</v>
      </c>
      <c r="N129" s="111">
        <v>9975.2</v>
      </c>
      <c r="O129" s="111">
        <v>11834</v>
      </c>
      <c r="P129" s="111">
        <v>10915.800000000001</v>
      </c>
      <c r="Q129" s="111">
        <v>6605</v>
      </c>
      <c r="R129" s="111">
        <v>56132</v>
      </c>
      <c r="S129" s="111">
        <v>204594.99999999997</v>
      </c>
      <c r="T129" s="116"/>
    </row>
    <row r="130" spans="1:20" ht="12.75">
      <c r="A130" s="140" t="s">
        <v>148</v>
      </c>
      <c r="B130" s="111">
        <v>0.4</v>
      </c>
      <c r="C130" s="111">
        <v>52</v>
      </c>
      <c r="D130" s="111">
        <v>27.400000000000002</v>
      </c>
      <c r="E130" s="111">
        <v>193.4</v>
      </c>
      <c r="F130" s="111">
        <v>2718.6000000000004</v>
      </c>
      <c r="G130" s="111">
        <v>143.6</v>
      </c>
      <c r="H130" s="111">
        <v>2092</v>
      </c>
      <c r="I130" s="111">
        <v>2382.4</v>
      </c>
      <c r="J130" s="111">
        <v>975.2</v>
      </c>
      <c r="K130" s="111">
        <v>444.40000000000003</v>
      </c>
      <c r="L130" s="111">
        <v>558.4</v>
      </c>
      <c r="M130" s="111">
        <v>24.8</v>
      </c>
      <c r="N130" s="111">
        <v>147.8</v>
      </c>
      <c r="O130" s="111">
        <v>2313.8</v>
      </c>
      <c r="P130" s="111">
        <v>215.8</v>
      </c>
      <c r="Q130" s="111">
        <v>726.4000000000001</v>
      </c>
      <c r="R130" s="111">
        <v>15023.2</v>
      </c>
      <c r="S130" s="111">
        <v>28039.6</v>
      </c>
      <c r="T130" s="116"/>
    </row>
    <row r="131" spans="1:20" ht="12.75">
      <c r="A131" s="109" t="s">
        <v>2</v>
      </c>
      <c r="B131" s="111">
        <v>1.755</v>
      </c>
      <c r="C131" s="111">
        <v>0.99</v>
      </c>
      <c r="D131" s="111">
        <v>1.035</v>
      </c>
      <c r="E131" s="111">
        <v>158.265</v>
      </c>
      <c r="F131" s="111">
        <v>130.23</v>
      </c>
      <c r="G131" s="111">
        <v>45.855</v>
      </c>
      <c r="H131" s="111">
        <v>283.365</v>
      </c>
      <c r="I131" s="111">
        <v>1622.25</v>
      </c>
      <c r="J131" s="111">
        <v>4271.355</v>
      </c>
      <c r="K131" s="111">
        <v>3894.795</v>
      </c>
      <c r="L131" s="111">
        <v>11200.949999999999</v>
      </c>
      <c r="M131" s="111">
        <v>21577.5</v>
      </c>
      <c r="N131" s="111">
        <v>27366.48</v>
      </c>
      <c r="O131" s="111">
        <v>21677.85</v>
      </c>
      <c r="P131" s="111">
        <v>19096.11</v>
      </c>
      <c r="Q131" s="111">
        <v>36594.09</v>
      </c>
      <c r="R131" s="111">
        <v>162056.43</v>
      </c>
      <c r="S131" s="111">
        <v>309979.305</v>
      </c>
      <c r="T131" s="116"/>
    </row>
    <row r="132" spans="1:20" ht="12.75">
      <c r="A132" s="109" t="s">
        <v>3</v>
      </c>
      <c r="B132" s="111">
        <v>1315.8000000000002</v>
      </c>
      <c r="C132" s="111">
        <v>627.8100000000001</v>
      </c>
      <c r="D132" s="111">
        <v>1360</v>
      </c>
      <c r="E132" s="111">
        <v>17147.39</v>
      </c>
      <c r="F132" s="111">
        <v>93481.81000000001</v>
      </c>
      <c r="G132" s="111">
        <v>51048.96000000001</v>
      </c>
      <c r="H132" s="111">
        <v>73292.44</v>
      </c>
      <c r="I132" s="111">
        <v>52463.700000000004</v>
      </c>
      <c r="J132" s="111">
        <v>97865.77</v>
      </c>
      <c r="K132" s="111">
        <v>114567.25000000001</v>
      </c>
      <c r="L132" s="111">
        <v>82557.1</v>
      </c>
      <c r="M132" s="111">
        <v>60798.46000000001</v>
      </c>
      <c r="N132" s="111">
        <v>39656.07</v>
      </c>
      <c r="O132" s="111">
        <v>20324.690000000002</v>
      </c>
      <c r="P132" s="111">
        <v>11800.380000000001</v>
      </c>
      <c r="Q132" s="111">
        <v>6917.3</v>
      </c>
      <c r="R132" s="111">
        <v>15026.810000000001</v>
      </c>
      <c r="S132" s="111">
        <v>740251.7400000001</v>
      </c>
      <c r="T132" s="116"/>
    </row>
    <row r="133" spans="1:20" ht="12.75">
      <c r="A133" s="109" t="s">
        <v>171</v>
      </c>
      <c r="B133" s="111">
        <v>3955.935</v>
      </c>
      <c r="C133" s="111">
        <v>5101.695</v>
      </c>
      <c r="D133" s="111">
        <v>2280.015</v>
      </c>
      <c r="E133" s="111">
        <v>8192.88</v>
      </c>
      <c r="F133" s="111">
        <v>36320.575000000004</v>
      </c>
      <c r="G133" s="111">
        <v>434902.02</v>
      </c>
      <c r="H133" s="111">
        <v>1637004.955</v>
      </c>
      <c r="I133" s="111">
        <v>1837812.9549999998</v>
      </c>
      <c r="J133" s="111">
        <v>1492015.35</v>
      </c>
      <c r="K133" s="111">
        <v>2013469.7550000001</v>
      </c>
      <c r="L133" s="111">
        <v>800461.985</v>
      </c>
      <c r="M133" s="111">
        <v>669722.23</v>
      </c>
      <c r="N133" s="111">
        <v>342519.815</v>
      </c>
      <c r="O133" s="111">
        <v>392080.89499999996</v>
      </c>
      <c r="P133" s="111">
        <v>147013.86500000002</v>
      </c>
      <c r="Q133" s="111">
        <v>90355.38</v>
      </c>
      <c r="R133" s="111">
        <v>543253.9550000001</v>
      </c>
      <c r="S133" s="111">
        <v>10456464.26</v>
      </c>
      <c r="T133" s="116"/>
    </row>
    <row r="134" spans="1:20" ht="12.75">
      <c r="A134" s="140" t="s">
        <v>72</v>
      </c>
      <c r="B134" s="111">
        <v>2963.625</v>
      </c>
      <c r="C134" s="111">
        <v>4436.625</v>
      </c>
      <c r="D134" s="111">
        <v>1932.125</v>
      </c>
      <c r="E134" s="111">
        <v>7850.75</v>
      </c>
      <c r="F134" s="111">
        <v>36167.25</v>
      </c>
      <c r="G134" s="111">
        <v>430691.875</v>
      </c>
      <c r="H134" s="111">
        <v>1624121.75</v>
      </c>
      <c r="I134" s="111">
        <v>1784205.25</v>
      </c>
      <c r="J134" s="111">
        <v>1399803.125</v>
      </c>
      <c r="K134" s="111">
        <v>1939052.5</v>
      </c>
      <c r="L134" s="111">
        <v>746394.75</v>
      </c>
      <c r="M134" s="111">
        <v>576462.375</v>
      </c>
      <c r="N134" s="111">
        <v>292612.75</v>
      </c>
      <c r="O134" s="111">
        <v>313817.375</v>
      </c>
      <c r="P134" s="111">
        <v>119197.375</v>
      </c>
      <c r="Q134" s="111">
        <v>72118.375</v>
      </c>
      <c r="R134" s="111">
        <v>308228.625</v>
      </c>
      <c r="S134" s="111">
        <v>9660056.5</v>
      </c>
      <c r="T134" s="116"/>
    </row>
    <row r="135" spans="1:20" ht="12.75">
      <c r="A135" s="140" t="s">
        <v>73</v>
      </c>
      <c r="B135" s="111">
        <v>991.5</v>
      </c>
      <c r="C135" s="111">
        <v>662</v>
      </c>
      <c r="D135" s="111">
        <v>287.5</v>
      </c>
      <c r="E135" s="111">
        <v>209.5</v>
      </c>
      <c r="F135" s="111">
        <v>124.625</v>
      </c>
      <c r="G135" s="111">
        <v>2460.375</v>
      </c>
      <c r="H135" s="111">
        <v>10033.625</v>
      </c>
      <c r="I135" s="111">
        <v>41994.75</v>
      </c>
      <c r="J135" s="111">
        <v>85856.625</v>
      </c>
      <c r="K135" s="111">
        <v>66313</v>
      </c>
      <c r="L135" s="111">
        <v>39235.375</v>
      </c>
      <c r="M135" s="111">
        <v>90478.375</v>
      </c>
      <c r="N135" s="111">
        <v>48194.75</v>
      </c>
      <c r="O135" s="111">
        <v>71186.875</v>
      </c>
      <c r="P135" s="111">
        <v>24066.75</v>
      </c>
      <c r="Q135" s="111">
        <v>12269.125</v>
      </c>
      <c r="R135" s="111">
        <v>73970</v>
      </c>
      <c r="S135" s="111">
        <v>568334.75</v>
      </c>
      <c r="T135" s="116"/>
    </row>
    <row r="136" spans="1:20" ht="12.75">
      <c r="A136" s="140" t="s">
        <v>74</v>
      </c>
      <c r="B136" s="111">
        <v>0.125</v>
      </c>
      <c r="C136" s="111">
        <v>0</v>
      </c>
      <c r="D136" s="111">
        <v>0.5</v>
      </c>
      <c r="E136" s="111">
        <v>0.25</v>
      </c>
      <c r="F136" s="111">
        <v>0</v>
      </c>
      <c r="G136" s="111">
        <v>20.5</v>
      </c>
      <c r="H136" s="111">
        <v>1.75</v>
      </c>
      <c r="I136" s="111">
        <v>5.125</v>
      </c>
      <c r="J136" s="111">
        <v>4.375</v>
      </c>
      <c r="K136" s="111">
        <v>9.375</v>
      </c>
      <c r="L136" s="111">
        <v>0.5</v>
      </c>
      <c r="M136" s="111">
        <v>4.75</v>
      </c>
      <c r="N136" s="111">
        <v>10</v>
      </c>
      <c r="O136" s="111">
        <v>28.125</v>
      </c>
      <c r="P136" s="111">
        <v>9.375</v>
      </c>
      <c r="Q136" s="111">
        <v>12.25</v>
      </c>
      <c r="R136" s="111">
        <v>149510.375</v>
      </c>
      <c r="S136" s="111">
        <v>149617.375</v>
      </c>
      <c r="T136" s="116"/>
    </row>
    <row r="137" spans="1:20" ht="12.75">
      <c r="A137" s="140" t="s">
        <v>173</v>
      </c>
      <c r="B137" s="111">
        <v>0.08</v>
      </c>
      <c r="C137" s="111">
        <v>2.08</v>
      </c>
      <c r="D137" s="111">
        <v>59.120000000000005</v>
      </c>
      <c r="E137" s="111">
        <v>124.24000000000001</v>
      </c>
      <c r="F137" s="111">
        <v>17.04</v>
      </c>
      <c r="G137" s="111">
        <v>1725.2</v>
      </c>
      <c r="H137" s="111">
        <v>2832.32</v>
      </c>
      <c r="I137" s="111">
        <v>11584.4</v>
      </c>
      <c r="J137" s="111">
        <v>5742.32</v>
      </c>
      <c r="K137" s="111">
        <v>4743.84</v>
      </c>
      <c r="L137" s="111">
        <v>11281.44</v>
      </c>
      <c r="M137" s="111">
        <v>990.88</v>
      </c>
      <c r="N137" s="111">
        <v>1263.3600000000001</v>
      </c>
      <c r="O137" s="111">
        <v>12.48</v>
      </c>
      <c r="P137" s="111">
        <v>225.92000000000002</v>
      </c>
      <c r="Q137" s="111">
        <v>2.32</v>
      </c>
      <c r="R137" s="111">
        <v>66.4</v>
      </c>
      <c r="S137" s="111">
        <v>40673.44</v>
      </c>
      <c r="T137" s="116"/>
    </row>
    <row r="138" spans="1:20" ht="12.75">
      <c r="A138" s="140" t="s">
        <v>172</v>
      </c>
      <c r="B138" s="111">
        <v>0.605</v>
      </c>
      <c r="C138" s="111">
        <v>0.99</v>
      </c>
      <c r="D138" s="111">
        <v>0.77</v>
      </c>
      <c r="E138" s="111">
        <v>8.14</v>
      </c>
      <c r="F138" s="111">
        <v>11.66</v>
      </c>
      <c r="G138" s="111">
        <v>4.07</v>
      </c>
      <c r="H138" s="111">
        <v>15.51</v>
      </c>
      <c r="I138" s="111">
        <v>23.43</v>
      </c>
      <c r="J138" s="111">
        <v>608.905</v>
      </c>
      <c r="K138" s="111">
        <v>3351.04</v>
      </c>
      <c r="L138" s="111">
        <v>3549.92</v>
      </c>
      <c r="M138" s="111">
        <v>1785.85</v>
      </c>
      <c r="N138" s="111">
        <v>438.955</v>
      </c>
      <c r="O138" s="111">
        <v>7036.04</v>
      </c>
      <c r="P138" s="111">
        <v>3514.445</v>
      </c>
      <c r="Q138" s="111">
        <v>5953.31</v>
      </c>
      <c r="R138" s="111">
        <v>11478.555</v>
      </c>
      <c r="S138" s="111">
        <v>37782.195</v>
      </c>
      <c r="T138" s="116"/>
    </row>
    <row r="139" spans="1:20" ht="12.75">
      <c r="A139" s="109" t="s">
        <v>4</v>
      </c>
      <c r="B139" s="111">
        <v>762.75</v>
      </c>
      <c r="C139" s="111">
        <v>45.975</v>
      </c>
      <c r="D139" s="111">
        <v>8894.025</v>
      </c>
      <c r="E139" s="111">
        <v>71392.72499999999</v>
      </c>
      <c r="F139" s="111">
        <v>66208.425</v>
      </c>
      <c r="G139" s="111">
        <v>26297.85</v>
      </c>
      <c r="H139" s="111">
        <v>5993.55</v>
      </c>
      <c r="I139" s="111">
        <v>7642.65</v>
      </c>
      <c r="J139" s="111">
        <v>7047.9</v>
      </c>
      <c r="K139" s="111">
        <v>2886.6749999999997</v>
      </c>
      <c r="L139" s="111">
        <v>163.42499999999998</v>
      </c>
      <c r="M139" s="111">
        <v>349.875</v>
      </c>
      <c r="N139" s="111">
        <v>27.075</v>
      </c>
      <c r="O139" s="111">
        <v>103.95</v>
      </c>
      <c r="P139" s="111">
        <v>187.04999999999998</v>
      </c>
      <c r="Q139" s="111">
        <v>0</v>
      </c>
      <c r="R139" s="111">
        <v>72.52499999999999</v>
      </c>
      <c r="S139" s="111">
        <v>198076.42499999996</v>
      </c>
      <c r="T139" s="116"/>
    </row>
    <row r="140" spans="1:20" ht="12.75">
      <c r="A140" s="109" t="s">
        <v>188</v>
      </c>
      <c r="B140" s="111">
        <v>9307.736</v>
      </c>
      <c r="C140" s="111">
        <v>108268.768</v>
      </c>
      <c r="D140" s="111">
        <v>282757.56</v>
      </c>
      <c r="E140" s="111">
        <v>102082.89400000001</v>
      </c>
      <c r="F140" s="111">
        <v>253275.06399999998</v>
      </c>
      <c r="G140" s="111">
        <v>1061247.4880000001</v>
      </c>
      <c r="H140" s="111">
        <v>1468645.9359999998</v>
      </c>
      <c r="I140" s="111">
        <v>1108475.744</v>
      </c>
      <c r="J140" s="111">
        <v>1065874.119</v>
      </c>
      <c r="K140" s="111">
        <v>738640.46</v>
      </c>
      <c r="L140" s="111">
        <v>500395.798</v>
      </c>
      <c r="M140" s="111">
        <v>384283.05799999996</v>
      </c>
      <c r="N140" s="111">
        <v>196285.53199999998</v>
      </c>
      <c r="O140" s="111">
        <v>106585.221</v>
      </c>
      <c r="P140" s="111">
        <v>85738.436</v>
      </c>
      <c r="Q140" s="111">
        <v>38553.28200000001</v>
      </c>
      <c r="R140" s="111">
        <v>65649.633</v>
      </c>
      <c r="S140" s="111">
        <v>7576066.728999999</v>
      </c>
      <c r="T140" s="116"/>
    </row>
    <row r="141" spans="1:20" ht="12.75">
      <c r="A141" s="140" t="s">
        <v>152</v>
      </c>
      <c r="B141" s="111">
        <v>0</v>
      </c>
      <c r="C141" s="111">
        <v>0</v>
      </c>
      <c r="D141" s="111">
        <v>0</v>
      </c>
      <c r="E141" s="111">
        <v>0</v>
      </c>
      <c r="F141" s="111">
        <v>0</v>
      </c>
      <c r="G141" s="111">
        <v>0</v>
      </c>
      <c r="H141" s="111">
        <v>0</v>
      </c>
      <c r="I141" s="111">
        <v>0</v>
      </c>
      <c r="J141" s="111">
        <v>0.025</v>
      </c>
      <c r="K141" s="111">
        <v>0</v>
      </c>
      <c r="L141" s="111">
        <v>0</v>
      </c>
      <c r="M141" s="111">
        <v>0.01</v>
      </c>
      <c r="N141" s="111">
        <v>0</v>
      </c>
      <c r="O141" s="111">
        <v>0.015</v>
      </c>
      <c r="P141" s="111">
        <v>0</v>
      </c>
      <c r="Q141" s="111">
        <v>0.29</v>
      </c>
      <c r="R141" s="111">
        <v>4063.685</v>
      </c>
      <c r="S141" s="111">
        <v>4064.025</v>
      </c>
      <c r="T141" s="116"/>
    </row>
    <row r="142" spans="1:20" ht="12.75">
      <c r="A142" s="140" t="s">
        <v>153</v>
      </c>
      <c r="B142" s="111">
        <v>1.056</v>
      </c>
      <c r="C142" s="111">
        <v>3343.0080000000003</v>
      </c>
      <c r="D142" s="111">
        <v>11661.12</v>
      </c>
      <c r="E142" s="111">
        <v>1349.984</v>
      </c>
      <c r="F142" s="111">
        <v>1457.0240000000001</v>
      </c>
      <c r="G142" s="111">
        <v>72.768</v>
      </c>
      <c r="H142" s="111">
        <v>7191.456</v>
      </c>
      <c r="I142" s="111">
        <v>2763.1040000000003</v>
      </c>
      <c r="J142" s="111">
        <v>6122.624</v>
      </c>
      <c r="K142" s="111">
        <v>11235.04</v>
      </c>
      <c r="L142" s="111">
        <v>1250.368</v>
      </c>
      <c r="M142" s="111">
        <v>224.608</v>
      </c>
      <c r="N142" s="111">
        <v>756.832</v>
      </c>
      <c r="O142" s="111">
        <v>1441.6960000000001</v>
      </c>
      <c r="P142" s="111">
        <v>44.416000000000004</v>
      </c>
      <c r="Q142" s="111">
        <v>525.6320000000001</v>
      </c>
      <c r="R142" s="111">
        <v>843.328</v>
      </c>
      <c r="S142" s="111">
        <v>50284.064000000006</v>
      </c>
      <c r="T142" s="116"/>
    </row>
    <row r="143" spans="1:20" ht="12.75">
      <c r="A143" s="140" t="s">
        <v>154</v>
      </c>
      <c r="B143" s="111">
        <v>9140.800000000001</v>
      </c>
      <c r="C143" s="111">
        <v>94578.12</v>
      </c>
      <c r="D143" s="111">
        <v>192286.48</v>
      </c>
      <c r="E143" s="111">
        <v>20033.8</v>
      </c>
      <c r="F143" s="111">
        <v>113942.08</v>
      </c>
      <c r="G143" s="111">
        <v>579169.08</v>
      </c>
      <c r="H143" s="111">
        <v>747286.6</v>
      </c>
      <c r="I143" s="111">
        <v>410784.52</v>
      </c>
      <c r="J143" s="111">
        <v>443189.2</v>
      </c>
      <c r="K143" s="111">
        <v>323261.24</v>
      </c>
      <c r="L143" s="111">
        <v>186160.16</v>
      </c>
      <c r="M143" s="111">
        <v>78462.52</v>
      </c>
      <c r="N143" s="111">
        <v>51541.24</v>
      </c>
      <c r="O143" s="111">
        <v>24833</v>
      </c>
      <c r="P143" s="111">
        <v>10004.44</v>
      </c>
      <c r="Q143" s="111">
        <v>5789.4800000000005</v>
      </c>
      <c r="R143" s="111">
        <v>12298.84</v>
      </c>
      <c r="S143" s="111">
        <v>3302761.6</v>
      </c>
      <c r="T143" s="116"/>
    </row>
    <row r="144" spans="1:20" ht="12.75">
      <c r="A144" s="140" t="s">
        <v>155</v>
      </c>
      <c r="B144" s="111">
        <v>165</v>
      </c>
      <c r="C144" s="111">
        <v>2506.6000000000004</v>
      </c>
      <c r="D144" s="111">
        <v>72640.6</v>
      </c>
      <c r="E144" s="111">
        <v>80346.15000000001</v>
      </c>
      <c r="F144" s="111">
        <v>137129</v>
      </c>
      <c r="G144" s="111">
        <v>481496.60000000003</v>
      </c>
      <c r="H144" s="111">
        <v>680977</v>
      </c>
      <c r="I144" s="111">
        <v>619956.6</v>
      </c>
      <c r="J144" s="111">
        <v>581353.55</v>
      </c>
      <c r="K144" s="111">
        <v>373552.9</v>
      </c>
      <c r="L144" s="111">
        <v>298519.75</v>
      </c>
      <c r="M144" s="111">
        <v>301043.2</v>
      </c>
      <c r="N144" s="111">
        <v>138762.5</v>
      </c>
      <c r="O144" s="111">
        <v>79773.15000000001</v>
      </c>
      <c r="P144" s="111">
        <v>75270.7</v>
      </c>
      <c r="Q144" s="111">
        <v>32003.4</v>
      </c>
      <c r="R144" s="111">
        <v>47840.100000000006</v>
      </c>
      <c r="S144" s="111">
        <v>4003336.8000000007</v>
      </c>
      <c r="T144" s="116"/>
    </row>
    <row r="145" spans="1:20" ht="12.75">
      <c r="A145" s="140" t="s">
        <v>156</v>
      </c>
      <c r="B145" s="111">
        <v>0.88</v>
      </c>
      <c r="C145" s="111">
        <v>7841.04</v>
      </c>
      <c r="D145" s="111">
        <v>6169.360000000001</v>
      </c>
      <c r="E145" s="111">
        <v>352.96</v>
      </c>
      <c r="F145" s="111">
        <v>746.96</v>
      </c>
      <c r="G145" s="111">
        <v>509.04</v>
      </c>
      <c r="H145" s="111">
        <v>33190.88</v>
      </c>
      <c r="I145" s="111">
        <v>74971.52</v>
      </c>
      <c r="J145" s="111">
        <v>35208.72</v>
      </c>
      <c r="K145" s="111">
        <v>30591.28</v>
      </c>
      <c r="L145" s="111">
        <v>14465.52</v>
      </c>
      <c r="M145" s="111">
        <v>4552.72</v>
      </c>
      <c r="N145" s="111">
        <v>5224.96</v>
      </c>
      <c r="O145" s="111">
        <v>537.36</v>
      </c>
      <c r="P145" s="111">
        <v>418.88</v>
      </c>
      <c r="Q145" s="111">
        <v>234.48000000000002</v>
      </c>
      <c r="R145" s="111">
        <v>603.6800000000001</v>
      </c>
      <c r="S145" s="111">
        <v>215620.23999999996</v>
      </c>
      <c r="T145" s="116"/>
    </row>
    <row r="146" spans="1:20" ht="12.75" hidden="1">
      <c r="A146" s="109" t="s">
        <v>135</v>
      </c>
      <c r="B146" s="111">
        <v>8835.631999999998</v>
      </c>
      <c r="C146" s="111">
        <v>104837.894</v>
      </c>
      <c r="D146" s="111">
        <v>277308.078</v>
      </c>
      <c r="E146" s="111">
        <v>84454.64199999999</v>
      </c>
      <c r="F146" s="111">
        <v>215466.42799999999</v>
      </c>
      <c r="G146" s="111">
        <v>953270.166</v>
      </c>
      <c r="H146" s="111">
        <v>1367919.7899999998</v>
      </c>
      <c r="I146" s="111">
        <v>990417.5760000001</v>
      </c>
      <c r="J146" s="111">
        <v>967606.9310000001</v>
      </c>
      <c r="K146" s="111">
        <v>636742.6639999999</v>
      </c>
      <c r="L146" s="111">
        <v>410868.034</v>
      </c>
      <c r="M146" s="111">
        <v>325957.43200000003</v>
      </c>
      <c r="N146" s="111">
        <v>168044.04400000002</v>
      </c>
      <c r="O146" s="111">
        <v>81026.695</v>
      </c>
      <c r="P146" s="111">
        <v>48766.2</v>
      </c>
      <c r="Q146" s="111">
        <v>23580.282000000003</v>
      </c>
      <c r="R146" s="111">
        <v>32307.193</v>
      </c>
      <c r="S146" s="111">
        <v>6697409.681</v>
      </c>
      <c r="T146" s="116"/>
    </row>
    <row r="147" spans="1:20" ht="12.75" hidden="1">
      <c r="A147" s="140" t="s">
        <v>157</v>
      </c>
      <c r="B147" s="111">
        <v>0</v>
      </c>
      <c r="C147" s="111">
        <v>0</v>
      </c>
      <c r="D147" s="111">
        <v>0</v>
      </c>
      <c r="E147" s="111">
        <v>0</v>
      </c>
      <c r="F147" s="111">
        <v>0</v>
      </c>
      <c r="G147" s="111">
        <v>0</v>
      </c>
      <c r="H147" s="111">
        <v>0</v>
      </c>
      <c r="I147" s="111">
        <v>0</v>
      </c>
      <c r="J147" s="111">
        <v>0.025</v>
      </c>
      <c r="K147" s="111">
        <v>0</v>
      </c>
      <c r="L147" s="111">
        <v>0</v>
      </c>
      <c r="M147" s="111">
        <v>0.01</v>
      </c>
      <c r="N147" s="111">
        <v>0</v>
      </c>
      <c r="O147" s="111">
        <v>0.015</v>
      </c>
      <c r="P147" s="111">
        <v>0</v>
      </c>
      <c r="Q147" s="111">
        <v>0.29</v>
      </c>
      <c r="R147" s="111">
        <v>4063.685</v>
      </c>
      <c r="S147" s="111">
        <v>4064.025</v>
      </c>
      <c r="T147" s="116"/>
    </row>
    <row r="148" spans="1:20" ht="12.75" hidden="1">
      <c r="A148" s="140" t="s">
        <v>158</v>
      </c>
      <c r="B148" s="111">
        <v>0.192</v>
      </c>
      <c r="C148" s="111">
        <v>2364.384</v>
      </c>
      <c r="D148" s="111">
        <v>7847.648</v>
      </c>
      <c r="E148" s="111">
        <v>114.592</v>
      </c>
      <c r="F148" s="111">
        <v>123.328</v>
      </c>
      <c r="G148" s="111">
        <v>66.816</v>
      </c>
      <c r="H148" s="111">
        <v>7179.2</v>
      </c>
      <c r="I148" s="111">
        <v>1975.136</v>
      </c>
      <c r="J148" s="111">
        <v>5353.536</v>
      </c>
      <c r="K148" s="111">
        <v>2410.1440000000002</v>
      </c>
      <c r="L148" s="111">
        <v>1231.584</v>
      </c>
      <c r="M148" s="111">
        <v>59.392</v>
      </c>
      <c r="N148" s="111">
        <v>387.42400000000004</v>
      </c>
      <c r="O148" s="111">
        <v>380.96</v>
      </c>
      <c r="P148" s="111">
        <v>8.96</v>
      </c>
      <c r="Q148" s="111">
        <v>111.872</v>
      </c>
      <c r="R148" s="111">
        <v>513.568</v>
      </c>
      <c r="S148" s="111">
        <v>30128.735999999994</v>
      </c>
      <c r="T148" s="116"/>
    </row>
    <row r="149" spans="1:20" ht="12.75" hidden="1">
      <c r="A149" s="140" t="s">
        <v>159</v>
      </c>
      <c r="B149" s="111">
        <v>8817.56</v>
      </c>
      <c r="C149" s="111">
        <v>92128.72</v>
      </c>
      <c r="D149" s="111">
        <v>191213.88</v>
      </c>
      <c r="E149" s="111">
        <v>12241.880000000001</v>
      </c>
      <c r="F149" s="111">
        <v>94704.40000000001</v>
      </c>
      <c r="G149" s="111">
        <v>499458.92</v>
      </c>
      <c r="H149" s="111">
        <v>695123.4</v>
      </c>
      <c r="I149" s="111">
        <v>366256.84</v>
      </c>
      <c r="J149" s="111">
        <v>376281.32</v>
      </c>
      <c r="K149" s="111">
        <v>294903.36</v>
      </c>
      <c r="L149" s="111">
        <v>141837.68</v>
      </c>
      <c r="M149" s="111">
        <v>63830.64</v>
      </c>
      <c r="N149" s="111">
        <v>40707.88</v>
      </c>
      <c r="O149" s="111">
        <v>12188.36</v>
      </c>
      <c r="P149" s="111">
        <v>2536.04</v>
      </c>
      <c r="Q149" s="111">
        <v>341.04</v>
      </c>
      <c r="R149" s="111">
        <v>2014.44</v>
      </c>
      <c r="S149" s="111">
        <v>2894586.3600000003</v>
      </c>
      <c r="T149" s="116"/>
    </row>
    <row r="150" spans="1:20" ht="12.75" hidden="1">
      <c r="A150" s="140" t="s">
        <v>160</v>
      </c>
      <c r="B150" s="111">
        <v>17</v>
      </c>
      <c r="C150" s="111">
        <v>2503.75</v>
      </c>
      <c r="D150" s="111">
        <v>72077.75</v>
      </c>
      <c r="E150" s="111">
        <v>71745.45</v>
      </c>
      <c r="F150" s="111">
        <v>119892.3</v>
      </c>
      <c r="G150" s="111">
        <v>453236.35000000003</v>
      </c>
      <c r="H150" s="111">
        <v>632638.55</v>
      </c>
      <c r="I150" s="111">
        <v>547343.2000000001</v>
      </c>
      <c r="J150" s="111">
        <v>551021.25</v>
      </c>
      <c r="K150" s="111">
        <v>308978.2</v>
      </c>
      <c r="L150" s="111">
        <v>253395.25</v>
      </c>
      <c r="M150" s="111">
        <v>257689.55000000002</v>
      </c>
      <c r="N150" s="111">
        <v>122444.1</v>
      </c>
      <c r="O150" s="111">
        <v>67922.8</v>
      </c>
      <c r="P150" s="111">
        <v>46022</v>
      </c>
      <c r="Q150" s="111">
        <v>23087</v>
      </c>
      <c r="R150" s="111">
        <v>25368.7</v>
      </c>
      <c r="S150" s="111">
        <v>3555383.2</v>
      </c>
      <c r="T150" s="116"/>
    </row>
    <row r="151" spans="1:20" ht="12.75" hidden="1">
      <c r="A151" s="140" t="s">
        <v>161</v>
      </c>
      <c r="B151" s="111">
        <v>0.88</v>
      </c>
      <c r="C151" s="111">
        <v>7841.04</v>
      </c>
      <c r="D151" s="111">
        <v>6168.8</v>
      </c>
      <c r="E151" s="111">
        <v>352.72</v>
      </c>
      <c r="F151" s="111">
        <v>746.4</v>
      </c>
      <c r="G151" s="111">
        <v>508.08</v>
      </c>
      <c r="H151" s="111">
        <v>32978.64</v>
      </c>
      <c r="I151" s="111">
        <v>74842.40000000001</v>
      </c>
      <c r="J151" s="111">
        <v>34950.8</v>
      </c>
      <c r="K151" s="111">
        <v>30450.96</v>
      </c>
      <c r="L151" s="111">
        <v>14403.52</v>
      </c>
      <c r="M151" s="111">
        <v>4377.84</v>
      </c>
      <c r="N151" s="111">
        <v>4504.64</v>
      </c>
      <c r="O151" s="111">
        <v>534.5600000000001</v>
      </c>
      <c r="P151" s="111">
        <v>199.20000000000002</v>
      </c>
      <c r="Q151" s="111">
        <v>40.08</v>
      </c>
      <c r="R151" s="111">
        <v>346.8</v>
      </c>
      <c r="S151" s="111">
        <v>213247.36</v>
      </c>
      <c r="T151" s="116"/>
    </row>
    <row r="152" spans="1:20" ht="12.75" hidden="1">
      <c r="A152" s="109" t="s">
        <v>136</v>
      </c>
      <c r="B152" s="111">
        <v>148.954</v>
      </c>
      <c r="C152" s="111">
        <v>3430.8640000000005</v>
      </c>
      <c r="D152" s="111">
        <v>5295.562000000001</v>
      </c>
      <c r="E152" s="111">
        <v>15653.496</v>
      </c>
      <c r="F152" s="111">
        <v>28024.462</v>
      </c>
      <c r="G152" s="111">
        <v>106704.54000000002</v>
      </c>
      <c r="H152" s="111">
        <v>87849.18400000001</v>
      </c>
      <c r="I152" s="111">
        <v>104210.87000000001</v>
      </c>
      <c r="J152" s="111">
        <v>72358.606</v>
      </c>
      <c r="K152" s="111">
        <v>81836.428</v>
      </c>
      <c r="L152" s="111">
        <v>59002.11</v>
      </c>
      <c r="M152" s="111">
        <v>46024.72000000001</v>
      </c>
      <c r="N152" s="111">
        <v>22794.382</v>
      </c>
      <c r="O152" s="111">
        <v>14821.182</v>
      </c>
      <c r="P152" s="111">
        <v>30758.092</v>
      </c>
      <c r="Q152" s="111">
        <v>11767.98</v>
      </c>
      <c r="R152" s="111">
        <v>28915.864000000005</v>
      </c>
      <c r="S152" s="111">
        <v>719597.2960000001</v>
      </c>
      <c r="T152" s="116"/>
    </row>
    <row r="153" spans="1:20" ht="12.75" hidden="1">
      <c r="A153" s="140" t="s">
        <v>162</v>
      </c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>
        <v>0</v>
      </c>
      <c r="T153" s="116"/>
    </row>
    <row r="154" spans="1:20" ht="12.75" hidden="1">
      <c r="A154" s="140" t="s">
        <v>163</v>
      </c>
      <c r="B154" s="111">
        <v>0.864</v>
      </c>
      <c r="C154" s="111">
        <v>978.624</v>
      </c>
      <c r="D154" s="111">
        <v>3813.472</v>
      </c>
      <c r="E154" s="111">
        <v>134.656</v>
      </c>
      <c r="F154" s="111">
        <v>0.352</v>
      </c>
      <c r="G154" s="111">
        <v>1.28</v>
      </c>
      <c r="H154" s="111">
        <v>5.184</v>
      </c>
      <c r="I154" s="111">
        <v>778.08</v>
      </c>
      <c r="J154" s="111">
        <v>17.856</v>
      </c>
      <c r="K154" s="111">
        <v>259.808</v>
      </c>
      <c r="L154" s="111">
        <v>0</v>
      </c>
      <c r="M154" s="111">
        <v>0</v>
      </c>
      <c r="N154" s="111">
        <v>0.032</v>
      </c>
      <c r="O154" s="111">
        <v>0.032</v>
      </c>
      <c r="P154" s="111">
        <v>0.032</v>
      </c>
      <c r="Q154" s="111">
        <v>0</v>
      </c>
      <c r="R154" s="111">
        <v>58.944</v>
      </c>
      <c r="S154" s="111">
        <v>6049.216</v>
      </c>
      <c r="T154" s="116"/>
    </row>
    <row r="155" spans="1:20" ht="12.75" hidden="1">
      <c r="A155" s="140" t="s">
        <v>164</v>
      </c>
      <c r="B155" s="111">
        <v>0.24</v>
      </c>
      <c r="C155" s="111">
        <v>2449.44</v>
      </c>
      <c r="D155" s="111">
        <v>1063.28</v>
      </c>
      <c r="E155" s="111">
        <v>6920.4400000000005</v>
      </c>
      <c r="F155" s="111">
        <v>10791.04</v>
      </c>
      <c r="G155" s="111">
        <v>79326.40000000001</v>
      </c>
      <c r="H155" s="111">
        <v>42333.96</v>
      </c>
      <c r="I155" s="111">
        <v>37149.6</v>
      </c>
      <c r="J155" s="111">
        <v>46748.64</v>
      </c>
      <c r="K155" s="111">
        <v>18838.32</v>
      </c>
      <c r="L155" s="111">
        <v>18553.8</v>
      </c>
      <c r="M155" s="111">
        <v>5910.08</v>
      </c>
      <c r="N155" s="111">
        <v>7167.24</v>
      </c>
      <c r="O155" s="111">
        <v>3943.2000000000003</v>
      </c>
      <c r="P155" s="111">
        <v>2223.32</v>
      </c>
      <c r="Q155" s="111">
        <v>2928.12</v>
      </c>
      <c r="R155" s="111">
        <v>6740.6</v>
      </c>
      <c r="S155" s="111">
        <v>293087.72000000003</v>
      </c>
      <c r="T155" s="116"/>
    </row>
    <row r="156" spans="1:20" ht="12.75" hidden="1">
      <c r="A156" s="140" t="s">
        <v>165</v>
      </c>
      <c r="B156" s="111">
        <v>147.85</v>
      </c>
      <c r="C156" s="111">
        <v>2.8000000000000003</v>
      </c>
      <c r="D156" s="111">
        <v>418.25</v>
      </c>
      <c r="E156" s="111">
        <v>8598.4</v>
      </c>
      <c r="F156" s="111">
        <v>17232.75</v>
      </c>
      <c r="G156" s="111">
        <v>27375.9</v>
      </c>
      <c r="H156" s="111">
        <v>45509.8</v>
      </c>
      <c r="I156" s="111">
        <v>66282.55</v>
      </c>
      <c r="J156" s="111">
        <v>25579.550000000003</v>
      </c>
      <c r="K156" s="111">
        <v>62709.9</v>
      </c>
      <c r="L156" s="111">
        <v>40445.75</v>
      </c>
      <c r="M156" s="111">
        <v>39991.200000000004</v>
      </c>
      <c r="N156" s="111">
        <v>14940.95</v>
      </c>
      <c r="O156" s="111">
        <v>10875.150000000001</v>
      </c>
      <c r="P156" s="111">
        <v>28342.100000000002</v>
      </c>
      <c r="Q156" s="111">
        <v>8755.7</v>
      </c>
      <c r="R156" s="111">
        <v>21859.600000000002</v>
      </c>
      <c r="S156" s="111">
        <v>419068.2</v>
      </c>
      <c r="T156" s="116"/>
    </row>
    <row r="157" spans="1:20" ht="12.75" hidden="1">
      <c r="A157" s="140" t="s">
        <v>166</v>
      </c>
      <c r="B157" s="111">
        <v>0</v>
      </c>
      <c r="C157" s="111">
        <v>0</v>
      </c>
      <c r="D157" s="111">
        <v>0.56</v>
      </c>
      <c r="E157" s="111">
        <v>0</v>
      </c>
      <c r="F157" s="111">
        <v>0.32</v>
      </c>
      <c r="G157" s="111">
        <v>0.96</v>
      </c>
      <c r="H157" s="111">
        <v>0.24</v>
      </c>
      <c r="I157" s="111">
        <v>0.64</v>
      </c>
      <c r="J157" s="111">
        <v>12.56</v>
      </c>
      <c r="K157" s="111">
        <v>28.400000000000002</v>
      </c>
      <c r="L157" s="111">
        <v>2.56</v>
      </c>
      <c r="M157" s="111">
        <v>123.44</v>
      </c>
      <c r="N157" s="111">
        <v>686.16</v>
      </c>
      <c r="O157" s="111">
        <v>2.8000000000000003</v>
      </c>
      <c r="P157" s="111">
        <v>192.64000000000001</v>
      </c>
      <c r="Q157" s="111">
        <v>84.16</v>
      </c>
      <c r="R157" s="111">
        <v>256.72</v>
      </c>
      <c r="S157" s="111">
        <v>1392.16</v>
      </c>
      <c r="T157" s="116"/>
    </row>
    <row r="158" spans="1:20" ht="12.75" hidden="1">
      <c r="A158" s="109" t="s">
        <v>5</v>
      </c>
      <c r="B158" s="111">
        <v>323.15</v>
      </c>
      <c r="C158" s="111">
        <v>0</v>
      </c>
      <c r="D158" s="111">
        <v>153.97</v>
      </c>
      <c r="E158" s="111">
        <v>1974.756</v>
      </c>
      <c r="F158" s="111">
        <v>9784.174</v>
      </c>
      <c r="G158" s="111">
        <v>1272.862</v>
      </c>
      <c r="H158" s="111">
        <v>12876.890000000001</v>
      </c>
      <c r="I158" s="111">
        <v>13847.248</v>
      </c>
      <c r="J158" s="111">
        <v>25908.542</v>
      </c>
      <c r="K158" s="111">
        <v>20061.298</v>
      </c>
      <c r="L158" s="111">
        <v>30525.664</v>
      </c>
      <c r="M158" s="111">
        <v>12300.936</v>
      </c>
      <c r="N158" s="111">
        <v>5447.156</v>
      </c>
      <c r="O158" s="111">
        <v>10737.366</v>
      </c>
      <c r="P158" s="111">
        <v>6214.0560000000005</v>
      </c>
      <c r="Q158" s="111">
        <v>3204.9399999999996</v>
      </c>
      <c r="R158" s="111">
        <v>4426.586</v>
      </c>
      <c r="S158" s="111">
        <v>159059.59400000004</v>
      </c>
      <c r="T158" s="116"/>
    </row>
    <row r="159" spans="1:20" ht="12.75" hidden="1">
      <c r="A159" s="140"/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6"/>
    </row>
    <row r="160" spans="1:20" ht="12.75" hidden="1">
      <c r="A160" s="140" t="s">
        <v>167</v>
      </c>
      <c r="B160" s="111">
        <v>0</v>
      </c>
      <c r="C160" s="111">
        <v>0</v>
      </c>
      <c r="D160" s="111">
        <v>0</v>
      </c>
      <c r="E160" s="111">
        <v>1100.736</v>
      </c>
      <c r="F160" s="111">
        <v>1333.344</v>
      </c>
      <c r="G160" s="111">
        <v>4.672</v>
      </c>
      <c r="H160" s="111">
        <v>7.04</v>
      </c>
      <c r="I160" s="111">
        <v>9.888</v>
      </c>
      <c r="J160" s="111">
        <v>751.232</v>
      </c>
      <c r="K160" s="111">
        <v>8565.088</v>
      </c>
      <c r="L160" s="111">
        <v>18.784</v>
      </c>
      <c r="M160" s="111">
        <v>165.216</v>
      </c>
      <c r="N160" s="111">
        <v>369.37600000000003</v>
      </c>
      <c r="O160" s="111">
        <v>1060.736</v>
      </c>
      <c r="P160" s="111">
        <v>35.456</v>
      </c>
      <c r="Q160" s="111">
        <v>413.76</v>
      </c>
      <c r="R160" s="111">
        <v>270.81600000000003</v>
      </c>
      <c r="S160" s="111">
        <v>14106.144000000002</v>
      </c>
      <c r="T160" s="116"/>
    </row>
    <row r="161" spans="1:20" ht="12.75" hidden="1">
      <c r="A161" s="140" t="s">
        <v>168</v>
      </c>
      <c r="B161" s="111">
        <v>323</v>
      </c>
      <c r="C161" s="111">
        <v>0</v>
      </c>
      <c r="D161" s="111">
        <v>9.32</v>
      </c>
      <c r="E161" s="111">
        <v>871.48</v>
      </c>
      <c r="F161" s="111">
        <v>8446.64</v>
      </c>
      <c r="G161" s="111">
        <v>383.76</v>
      </c>
      <c r="H161" s="111">
        <v>9829.2</v>
      </c>
      <c r="I161" s="111">
        <v>7378.08</v>
      </c>
      <c r="J161" s="111">
        <v>20159.2</v>
      </c>
      <c r="K161" s="111">
        <v>9519.52</v>
      </c>
      <c r="L161" s="111">
        <v>25768.72</v>
      </c>
      <c r="M161" s="111">
        <v>8721.8</v>
      </c>
      <c r="N161" s="111">
        <v>3666.12</v>
      </c>
      <c r="O161" s="111">
        <v>8701.48</v>
      </c>
      <c r="P161" s="111">
        <v>5245.04</v>
      </c>
      <c r="Q161" s="111">
        <v>2520.32</v>
      </c>
      <c r="R161" s="111">
        <v>3543.76</v>
      </c>
      <c r="S161" s="111">
        <v>115087.44</v>
      </c>
      <c r="T161" s="116"/>
    </row>
    <row r="162" spans="1:20" ht="12.75" hidden="1">
      <c r="A162" s="140" t="s">
        <v>169</v>
      </c>
      <c r="B162" s="111">
        <v>0.15000000000000002</v>
      </c>
      <c r="C162" s="111">
        <v>0</v>
      </c>
      <c r="D162" s="111">
        <v>144.65</v>
      </c>
      <c r="E162" s="111">
        <v>2.3000000000000003</v>
      </c>
      <c r="F162" s="111">
        <v>3.95</v>
      </c>
      <c r="G162" s="111">
        <v>884.35</v>
      </c>
      <c r="H162" s="111">
        <v>2828.65</v>
      </c>
      <c r="I162" s="111">
        <v>6330.8</v>
      </c>
      <c r="J162" s="111">
        <v>4752.75</v>
      </c>
      <c r="K162" s="111">
        <v>1864.8500000000001</v>
      </c>
      <c r="L162" s="111">
        <v>4678.8</v>
      </c>
      <c r="M162" s="111">
        <v>3362.4</v>
      </c>
      <c r="N162" s="111">
        <v>1377.5</v>
      </c>
      <c r="O162" s="111">
        <v>975.1500000000001</v>
      </c>
      <c r="P162" s="111">
        <v>906.6</v>
      </c>
      <c r="Q162" s="111">
        <v>160.70000000000002</v>
      </c>
      <c r="R162" s="111">
        <v>611.85</v>
      </c>
      <c r="S162" s="111">
        <v>28885.45</v>
      </c>
      <c r="T162" s="116"/>
    </row>
    <row r="163" spans="1:20" ht="12.75" hidden="1">
      <c r="A163" s="140" t="s">
        <v>170</v>
      </c>
      <c r="B163" s="111">
        <v>0</v>
      </c>
      <c r="C163" s="111">
        <v>0</v>
      </c>
      <c r="D163" s="111">
        <v>0</v>
      </c>
      <c r="E163" s="111">
        <v>0.24</v>
      </c>
      <c r="F163" s="111">
        <v>0.24</v>
      </c>
      <c r="G163" s="111">
        <v>0.08</v>
      </c>
      <c r="H163" s="111">
        <v>212</v>
      </c>
      <c r="I163" s="111">
        <v>128.48</v>
      </c>
      <c r="J163" s="111">
        <v>245.36</v>
      </c>
      <c r="K163" s="111">
        <v>111.84</v>
      </c>
      <c r="L163" s="111">
        <v>59.36</v>
      </c>
      <c r="M163" s="111">
        <v>51.52</v>
      </c>
      <c r="N163" s="111">
        <v>34.160000000000004</v>
      </c>
      <c r="O163" s="111">
        <v>0</v>
      </c>
      <c r="P163" s="111">
        <v>26.96</v>
      </c>
      <c r="Q163" s="111">
        <v>110.16</v>
      </c>
      <c r="R163" s="111">
        <v>0.16</v>
      </c>
      <c r="S163" s="111">
        <v>980.56</v>
      </c>
      <c r="T163" s="116"/>
    </row>
    <row r="164" spans="1:20" ht="12.75">
      <c r="A164" s="109" t="s">
        <v>133</v>
      </c>
      <c r="B164" s="111">
        <v>1621.05</v>
      </c>
      <c r="C164" s="111">
        <v>88212.06</v>
      </c>
      <c r="D164" s="111">
        <v>287101.05</v>
      </c>
      <c r="E164" s="111">
        <v>124770.195</v>
      </c>
      <c r="F164" s="111">
        <v>247762.5</v>
      </c>
      <c r="G164" s="111">
        <v>288508.64999999997</v>
      </c>
      <c r="H164" s="111">
        <v>339844.005</v>
      </c>
      <c r="I164" s="111">
        <v>231875.74499999997</v>
      </c>
      <c r="J164" s="111">
        <v>133465.00499999998</v>
      </c>
      <c r="K164" s="111">
        <v>94016.43</v>
      </c>
      <c r="L164" s="111">
        <v>109335.15</v>
      </c>
      <c r="M164" s="111">
        <v>45160.784999999996</v>
      </c>
      <c r="N164" s="111">
        <v>55554.435</v>
      </c>
      <c r="O164" s="111">
        <v>30837.6</v>
      </c>
      <c r="P164" s="111">
        <v>38506.005</v>
      </c>
      <c r="Q164" s="111">
        <v>21116.34</v>
      </c>
      <c r="R164" s="111">
        <v>78117.075</v>
      </c>
      <c r="S164" s="111">
        <v>2215804.0799999996</v>
      </c>
      <c r="T164" s="116"/>
    </row>
    <row r="165" spans="1:20" ht="12.75">
      <c r="A165" s="140" t="s">
        <v>149</v>
      </c>
      <c r="B165" s="111">
        <v>1578.75</v>
      </c>
      <c r="C165" s="111">
        <v>26256.375</v>
      </c>
      <c r="D165" s="111">
        <v>223620.9</v>
      </c>
      <c r="E165" s="111">
        <v>66160.125</v>
      </c>
      <c r="F165" s="111">
        <v>13052.4</v>
      </c>
      <c r="G165" s="111">
        <v>10316.85</v>
      </c>
      <c r="H165" s="111">
        <v>2445.2999999999997</v>
      </c>
      <c r="I165" s="111">
        <v>1247.55</v>
      </c>
      <c r="J165" s="111">
        <v>132.525</v>
      </c>
      <c r="K165" s="111">
        <v>0</v>
      </c>
      <c r="L165" s="111">
        <v>0</v>
      </c>
      <c r="M165" s="111">
        <v>0</v>
      </c>
      <c r="N165" s="111">
        <v>0</v>
      </c>
      <c r="O165" s="111">
        <v>0</v>
      </c>
      <c r="P165" s="111">
        <v>0</v>
      </c>
      <c r="Q165" s="111">
        <v>0</v>
      </c>
      <c r="R165" s="111">
        <v>0.22499999999999998</v>
      </c>
      <c r="S165" s="111">
        <v>344811</v>
      </c>
      <c r="T165" s="116"/>
    </row>
    <row r="166" spans="1:20" ht="12.75">
      <c r="A166" s="140" t="s">
        <v>150</v>
      </c>
      <c r="B166" s="111">
        <v>42.3</v>
      </c>
      <c r="C166" s="111">
        <v>61955.685</v>
      </c>
      <c r="D166" s="111">
        <v>63480.149999999994</v>
      </c>
      <c r="E166" s="111">
        <v>58610.07</v>
      </c>
      <c r="F166" s="111">
        <v>234710.1</v>
      </c>
      <c r="G166" s="111">
        <v>278191.8</v>
      </c>
      <c r="H166" s="111">
        <v>337398.705</v>
      </c>
      <c r="I166" s="111">
        <v>230628.19499999998</v>
      </c>
      <c r="J166" s="111">
        <v>133332.47999999998</v>
      </c>
      <c r="K166" s="111">
        <v>94016.43</v>
      </c>
      <c r="L166" s="111">
        <v>109335.15</v>
      </c>
      <c r="M166" s="111">
        <v>45160.784999999996</v>
      </c>
      <c r="N166" s="111">
        <v>55554.435</v>
      </c>
      <c r="O166" s="111">
        <v>30837.6</v>
      </c>
      <c r="P166" s="111">
        <v>38506.005</v>
      </c>
      <c r="Q166" s="111">
        <v>21116.34</v>
      </c>
      <c r="R166" s="111">
        <v>78116.84999999999</v>
      </c>
      <c r="S166" s="111">
        <v>1870993.08</v>
      </c>
      <c r="T166" s="116"/>
    </row>
    <row r="167" spans="1:20" ht="12.75">
      <c r="A167" s="108" t="s">
        <v>0</v>
      </c>
      <c r="B167" s="106">
        <v>20376.700999999997</v>
      </c>
      <c r="C167" s="106">
        <v>210588.803</v>
      </c>
      <c r="D167" s="106">
        <v>586279.6</v>
      </c>
      <c r="E167" s="106">
        <v>340627.539</v>
      </c>
      <c r="F167" s="106">
        <v>738618.849</v>
      </c>
      <c r="G167" s="106">
        <v>3022207.6880000005</v>
      </c>
      <c r="H167" s="106">
        <v>6197446.545999999</v>
      </c>
      <c r="I167" s="106">
        <v>6080023.989</v>
      </c>
      <c r="J167" s="106">
        <v>4025817.3989999993</v>
      </c>
      <c r="K167" s="106">
        <v>3692976.095</v>
      </c>
      <c r="L167" s="106">
        <v>2008353.778</v>
      </c>
      <c r="M167" s="106">
        <v>1512340.883</v>
      </c>
      <c r="N167" s="106">
        <v>866012.0019999999</v>
      </c>
      <c r="O167" s="106">
        <v>829269.916</v>
      </c>
      <c r="P167" s="106">
        <v>450615.47099999996</v>
      </c>
      <c r="Q167" s="106">
        <v>270720.782</v>
      </c>
      <c r="R167" s="106">
        <v>1197228.123</v>
      </c>
      <c r="S167" s="106">
        <v>32049504.164000005</v>
      </c>
      <c r="T167" s="116"/>
    </row>
    <row r="168" spans="2:19" ht="12.75"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</row>
    <row r="169" spans="2:19" ht="12.75"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</row>
    <row r="170" ht="12.75">
      <c r="S170" s="114"/>
    </row>
    <row r="171" spans="3:6" ht="12.75">
      <c r="C171" s="113"/>
      <c r="D171" s="113"/>
      <c r="E171" s="113"/>
      <c r="F171" s="113"/>
    </row>
    <row r="172" spans="3:6" ht="12.75">
      <c r="C172" s="113"/>
      <c r="D172" s="113"/>
      <c r="E172" s="113"/>
      <c r="F172" s="113"/>
    </row>
    <row r="173" spans="3:6" ht="12.75">
      <c r="C173" s="113"/>
      <c r="D173" s="113"/>
      <c r="E173" s="113"/>
      <c r="F173" s="113"/>
    </row>
    <row r="174" spans="3:6" ht="12.75">
      <c r="C174" s="113"/>
      <c r="D174" s="113"/>
      <c r="E174" s="113"/>
      <c r="F174" s="113"/>
    </row>
    <row r="175" spans="3:6" ht="12.75">
      <c r="C175" s="113"/>
      <c r="D175" s="113"/>
      <c r="E175" s="113"/>
      <c r="F175" s="113"/>
    </row>
    <row r="176" spans="3:6" ht="12.75">
      <c r="C176" s="113"/>
      <c r="D176" s="113"/>
      <c r="E176" s="113"/>
      <c r="F176" s="113"/>
    </row>
    <row r="181" ht="12.75">
      <c r="B181" s="116"/>
    </row>
  </sheetData>
  <sheetProtection/>
  <mergeCells count="3">
    <mergeCell ref="B2:R2"/>
    <mergeCell ref="B58:R58"/>
    <mergeCell ref="B114:R1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V56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7.140625" style="0" bestFit="1" customWidth="1"/>
    <col min="2" max="2" width="9.7109375" style="0" bestFit="1" customWidth="1"/>
    <col min="3" max="3" width="14.28125" style="0" bestFit="1" customWidth="1"/>
    <col min="4" max="4" width="10.28125" style="0" bestFit="1" customWidth="1"/>
    <col min="5" max="13" width="12.140625" style="0" bestFit="1" customWidth="1"/>
    <col min="14" max="17" width="10.28125" style="0" bestFit="1" customWidth="1"/>
    <col min="18" max="18" width="12.140625" style="0" bestFit="1" customWidth="1"/>
    <col min="19" max="19" width="13.421875" style="0" customWidth="1"/>
  </cols>
  <sheetData>
    <row r="1" ht="15.75">
      <c r="A1" s="119" t="s">
        <v>99</v>
      </c>
    </row>
    <row r="2" spans="1:19" ht="12.75">
      <c r="A2" s="118"/>
      <c r="B2" s="149" t="s">
        <v>96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18"/>
    </row>
    <row r="3" spans="1:19" ht="12.75">
      <c r="A3" s="120">
        <v>2012</v>
      </c>
      <c r="B3" s="110" t="s">
        <v>25</v>
      </c>
      <c r="C3" s="110" t="s">
        <v>24</v>
      </c>
      <c r="D3" s="110" t="s">
        <v>9</v>
      </c>
      <c r="E3" s="110" t="s">
        <v>10</v>
      </c>
      <c r="F3" s="110" t="s">
        <v>11</v>
      </c>
      <c r="G3" s="110" t="s">
        <v>12</v>
      </c>
      <c r="H3" s="110" t="s">
        <v>13</v>
      </c>
      <c r="I3" s="110" t="s">
        <v>14</v>
      </c>
      <c r="J3" s="110" t="s">
        <v>15</v>
      </c>
      <c r="K3" s="110" t="s">
        <v>16</v>
      </c>
      <c r="L3" s="110" t="s">
        <v>17</v>
      </c>
      <c r="M3" s="110" t="s">
        <v>18</v>
      </c>
      <c r="N3" s="110" t="s">
        <v>19</v>
      </c>
      <c r="O3" s="110" t="s">
        <v>20</v>
      </c>
      <c r="P3" s="110" t="s">
        <v>21</v>
      </c>
      <c r="Q3" s="110" t="s">
        <v>22</v>
      </c>
      <c r="R3" s="110" t="s">
        <v>23</v>
      </c>
      <c r="S3" s="110" t="s">
        <v>0</v>
      </c>
    </row>
    <row r="4" spans="1:20" ht="12.75">
      <c r="A4" s="109" t="s">
        <v>134</v>
      </c>
      <c r="B4" s="111">
        <v>429.56</v>
      </c>
      <c r="C4" s="111">
        <v>2912.3800000000006</v>
      </c>
      <c r="D4" s="111">
        <v>2511.4900000000002</v>
      </c>
      <c r="E4" s="111">
        <v>2343.8700000000003</v>
      </c>
      <c r="F4" s="111">
        <v>49130.4</v>
      </c>
      <c r="G4" s="111">
        <v>273697.07999999996</v>
      </c>
      <c r="H4" s="111">
        <v>2161464.2600000002</v>
      </c>
      <c r="I4" s="111">
        <v>2915091.4899999998</v>
      </c>
      <c r="J4" s="111">
        <v>1845630.5400000003</v>
      </c>
      <c r="K4" s="111">
        <v>679307.2</v>
      </c>
      <c r="L4" s="111">
        <v>583263.36</v>
      </c>
      <c r="M4" s="111">
        <v>429830.48</v>
      </c>
      <c r="N4" s="111">
        <v>236938.71000000002</v>
      </c>
      <c r="O4" s="111">
        <v>221741.82</v>
      </c>
      <c r="P4" s="111">
        <v>178025.65000000002</v>
      </c>
      <c r="Q4" s="111">
        <v>96442.17</v>
      </c>
      <c r="R4" s="111">
        <v>411027.99</v>
      </c>
      <c r="S4" s="111">
        <v>10089788.45</v>
      </c>
      <c r="T4" s="2"/>
    </row>
    <row r="5" spans="1:20" ht="12.75">
      <c r="A5" s="140" t="s">
        <v>70</v>
      </c>
      <c r="B5" s="111">
        <v>175.61</v>
      </c>
      <c r="C5" s="111">
        <v>4.8</v>
      </c>
      <c r="D5" s="111">
        <v>4.58</v>
      </c>
      <c r="E5" s="111">
        <v>42.53</v>
      </c>
      <c r="F5" s="111">
        <v>54.88</v>
      </c>
      <c r="G5" s="111">
        <v>175398.99</v>
      </c>
      <c r="H5" s="111">
        <v>1029894.45</v>
      </c>
      <c r="I5" s="111">
        <v>1379297.15</v>
      </c>
      <c r="J5" s="111">
        <v>860572.63</v>
      </c>
      <c r="K5" s="111">
        <v>297984.1</v>
      </c>
      <c r="L5" s="111">
        <v>192589.2</v>
      </c>
      <c r="M5" s="111">
        <v>109394.15</v>
      </c>
      <c r="N5" s="111">
        <v>34030.37</v>
      </c>
      <c r="O5" s="111">
        <v>17914.5</v>
      </c>
      <c r="P5" s="111">
        <v>8898.67</v>
      </c>
      <c r="Q5" s="111">
        <v>3074.29</v>
      </c>
      <c r="R5" s="111">
        <v>18284.08</v>
      </c>
      <c r="S5" s="111">
        <v>4127614.98</v>
      </c>
      <c r="T5" s="2"/>
    </row>
    <row r="6" spans="1:21" ht="12.75">
      <c r="A6" s="140" t="s">
        <v>151</v>
      </c>
      <c r="B6" s="111">
        <v>102.12</v>
      </c>
      <c r="C6" s="111">
        <v>2128.02</v>
      </c>
      <c r="D6" s="111">
        <v>2196.9</v>
      </c>
      <c r="E6" s="111">
        <v>634.82</v>
      </c>
      <c r="F6" s="111">
        <v>72.42</v>
      </c>
      <c r="G6" s="111">
        <v>9094.61</v>
      </c>
      <c r="H6" s="111">
        <v>623879.15</v>
      </c>
      <c r="I6" s="111">
        <v>886238.01</v>
      </c>
      <c r="J6" s="111">
        <v>428104.35</v>
      </c>
      <c r="K6" s="111">
        <v>181486.88</v>
      </c>
      <c r="L6" s="111">
        <v>153808.27</v>
      </c>
      <c r="M6" s="111">
        <v>116638.28</v>
      </c>
      <c r="N6" s="111">
        <v>52843.03</v>
      </c>
      <c r="O6" s="111">
        <v>39673.67</v>
      </c>
      <c r="P6" s="111">
        <v>13421.05</v>
      </c>
      <c r="Q6" s="111">
        <v>5491.52</v>
      </c>
      <c r="R6" s="111">
        <v>15387.99</v>
      </c>
      <c r="S6" s="111">
        <v>2531201.0899999994</v>
      </c>
      <c r="T6" s="2"/>
      <c r="U6" s="2"/>
    </row>
    <row r="7" spans="1:20" ht="12.75">
      <c r="A7" s="140" t="s">
        <v>71</v>
      </c>
      <c r="B7" s="111">
        <v>0</v>
      </c>
      <c r="C7" s="111">
        <v>2.13</v>
      </c>
      <c r="D7" s="111">
        <v>23.47</v>
      </c>
      <c r="E7" s="111">
        <v>1375.81</v>
      </c>
      <c r="F7" s="111">
        <v>10806.54</v>
      </c>
      <c r="G7" s="111">
        <v>21777.19</v>
      </c>
      <c r="H7" s="111">
        <v>296771.63</v>
      </c>
      <c r="I7" s="111">
        <v>215330.37</v>
      </c>
      <c r="J7" s="111">
        <v>171156.78</v>
      </c>
      <c r="K7" s="111">
        <v>50630.01</v>
      </c>
      <c r="L7" s="111">
        <v>64350.39</v>
      </c>
      <c r="M7" s="111">
        <v>29444.48</v>
      </c>
      <c r="N7" s="111">
        <v>19081.39</v>
      </c>
      <c r="O7" s="111">
        <v>6395.27</v>
      </c>
      <c r="P7" s="111">
        <v>5724.76</v>
      </c>
      <c r="Q7" s="111">
        <v>2359.57</v>
      </c>
      <c r="R7" s="111">
        <v>9798.86</v>
      </c>
      <c r="S7" s="111">
        <v>905028.65</v>
      </c>
      <c r="T7" s="2"/>
    </row>
    <row r="8" spans="1:20" ht="12.75">
      <c r="A8" s="140" t="s">
        <v>138</v>
      </c>
      <c r="B8" s="111">
        <v>11.63</v>
      </c>
      <c r="C8" s="111">
        <v>49.39</v>
      </c>
      <c r="D8" s="111">
        <v>37.48</v>
      </c>
      <c r="E8" s="111">
        <v>8.09</v>
      </c>
      <c r="F8" s="111">
        <v>15786.44</v>
      </c>
      <c r="G8" s="111">
        <v>14671.35</v>
      </c>
      <c r="H8" s="111">
        <v>2183.62</v>
      </c>
      <c r="I8" s="111">
        <v>10059.98</v>
      </c>
      <c r="J8" s="111">
        <v>5419.84</v>
      </c>
      <c r="K8" s="111">
        <v>8928.58</v>
      </c>
      <c r="L8" s="111">
        <v>7467.88</v>
      </c>
      <c r="M8" s="111">
        <v>15214.85</v>
      </c>
      <c r="N8" s="111">
        <v>2858.23</v>
      </c>
      <c r="O8" s="111">
        <v>6548.13</v>
      </c>
      <c r="P8" s="111">
        <v>11713.16</v>
      </c>
      <c r="Q8" s="111">
        <v>6948.34</v>
      </c>
      <c r="R8" s="111">
        <v>36773.78</v>
      </c>
      <c r="S8" s="111">
        <v>144680.77</v>
      </c>
      <c r="T8" s="2"/>
    </row>
    <row r="9" spans="1:20" ht="12.75">
      <c r="A9" s="140" t="s">
        <v>139</v>
      </c>
      <c r="B9" s="111">
        <v>0</v>
      </c>
      <c r="C9" s="111">
        <v>0</v>
      </c>
      <c r="D9" s="111">
        <v>0</v>
      </c>
      <c r="E9" s="111">
        <v>38.01</v>
      </c>
      <c r="F9" s="111">
        <v>28.65</v>
      </c>
      <c r="G9" s="111">
        <v>2358.69</v>
      </c>
      <c r="H9" s="111">
        <v>50122.88</v>
      </c>
      <c r="I9" s="111">
        <v>99389.61</v>
      </c>
      <c r="J9" s="111">
        <v>90957.44</v>
      </c>
      <c r="K9" s="111">
        <v>18321.21</v>
      </c>
      <c r="L9" s="111">
        <v>48667.57</v>
      </c>
      <c r="M9" s="111">
        <v>14367.43</v>
      </c>
      <c r="N9" s="111">
        <v>10417</v>
      </c>
      <c r="O9" s="111">
        <v>5452.28</v>
      </c>
      <c r="P9" s="111">
        <v>1665.42</v>
      </c>
      <c r="Q9" s="111">
        <v>1247.94</v>
      </c>
      <c r="R9" s="111">
        <v>749.75</v>
      </c>
      <c r="S9" s="111">
        <v>343783.88</v>
      </c>
      <c r="T9" s="2"/>
    </row>
    <row r="10" spans="1:20" ht="12.75">
      <c r="A10" s="140" t="s">
        <v>140</v>
      </c>
      <c r="B10" s="111">
        <v>0</v>
      </c>
      <c r="C10" s="111">
        <v>0.13</v>
      </c>
      <c r="D10" s="111">
        <v>9.34</v>
      </c>
      <c r="E10" s="111">
        <v>12.62</v>
      </c>
      <c r="F10" s="111">
        <v>33.24</v>
      </c>
      <c r="G10" s="111">
        <v>8917.33</v>
      </c>
      <c r="H10" s="111">
        <v>71092.61</v>
      </c>
      <c r="I10" s="111">
        <v>143568.59</v>
      </c>
      <c r="J10" s="111">
        <v>124523.77</v>
      </c>
      <c r="K10" s="111">
        <v>11088.89</v>
      </c>
      <c r="L10" s="111">
        <v>15222.15</v>
      </c>
      <c r="M10" s="111">
        <v>24864.81</v>
      </c>
      <c r="N10" s="111">
        <v>8346.73</v>
      </c>
      <c r="O10" s="111">
        <v>5196.66</v>
      </c>
      <c r="P10" s="111">
        <v>1932.81</v>
      </c>
      <c r="Q10" s="111">
        <v>1319.02</v>
      </c>
      <c r="R10" s="111">
        <v>720.03</v>
      </c>
      <c r="S10" s="111">
        <v>416848.73000000004</v>
      </c>
      <c r="T10" s="2"/>
    </row>
    <row r="11" spans="1:20" ht="12.75">
      <c r="A11" s="140" t="s">
        <v>141</v>
      </c>
      <c r="B11" s="111">
        <v>2.54</v>
      </c>
      <c r="C11" s="111">
        <v>18.36</v>
      </c>
      <c r="D11" s="111">
        <v>9.94</v>
      </c>
      <c r="E11" s="111">
        <v>18.48</v>
      </c>
      <c r="F11" s="111">
        <v>25.5</v>
      </c>
      <c r="G11" s="111">
        <v>475.21</v>
      </c>
      <c r="H11" s="111">
        <v>9666.53</v>
      </c>
      <c r="I11" s="111">
        <v>2445.27</v>
      </c>
      <c r="J11" s="111">
        <v>8727.36</v>
      </c>
      <c r="K11" s="111">
        <v>22096.86</v>
      </c>
      <c r="L11" s="111">
        <v>17156.43</v>
      </c>
      <c r="M11" s="111">
        <v>45015.02</v>
      </c>
      <c r="N11" s="111">
        <v>11812.04</v>
      </c>
      <c r="O11" s="111">
        <v>11203.35</v>
      </c>
      <c r="P11" s="111">
        <v>13743.52</v>
      </c>
      <c r="Q11" s="111">
        <v>14466.35</v>
      </c>
      <c r="R11" s="111">
        <v>21960.27</v>
      </c>
      <c r="S11" s="111">
        <v>178843.03</v>
      </c>
      <c r="T11" s="2"/>
    </row>
    <row r="12" spans="1:20" ht="12.75">
      <c r="A12" s="140" t="s">
        <v>142</v>
      </c>
      <c r="B12" s="111">
        <v>0.7</v>
      </c>
      <c r="C12" s="111">
        <v>2.8</v>
      </c>
      <c r="D12" s="111">
        <v>81.8</v>
      </c>
      <c r="E12" s="111">
        <v>44.65</v>
      </c>
      <c r="F12" s="111">
        <v>12663.35</v>
      </c>
      <c r="G12" s="111">
        <v>31344.7</v>
      </c>
      <c r="H12" s="111">
        <v>23739.45</v>
      </c>
      <c r="I12" s="111">
        <v>31356.63</v>
      </c>
      <c r="J12" s="111">
        <v>31488.73</v>
      </c>
      <c r="K12" s="111">
        <v>13309.69</v>
      </c>
      <c r="L12" s="111">
        <v>15374.46</v>
      </c>
      <c r="M12" s="111">
        <v>12631.46</v>
      </c>
      <c r="N12" s="111">
        <v>35618.01</v>
      </c>
      <c r="O12" s="111">
        <v>30302.98</v>
      </c>
      <c r="P12" s="111">
        <v>28052.3</v>
      </c>
      <c r="Q12" s="111">
        <v>11351.9</v>
      </c>
      <c r="R12" s="111">
        <v>26241.41</v>
      </c>
      <c r="S12" s="111">
        <v>303605.02</v>
      </c>
      <c r="T12" s="2"/>
    </row>
    <row r="13" spans="1:22" ht="12.75">
      <c r="A13" s="140" t="s">
        <v>143</v>
      </c>
      <c r="B13" s="111">
        <v>120.46</v>
      </c>
      <c r="C13" s="111">
        <v>677.32</v>
      </c>
      <c r="D13" s="111">
        <v>1.4</v>
      </c>
      <c r="E13" s="111">
        <v>1.96</v>
      </c>
      <c r="F13" s="111">
        <v>27.96</v>
      </c>
      <c r="G13" s="111">
        <v>15.94</v>
      </c>
      <c r="H13" s="111">
        <v>207.56</v>
      </c>
      <c r="I13" s="111">
        <v>3289.24</v>
      </c>
      <c r="J13" s="111">
        <v>838.44</v>
      </c>
      <c r="K13" s="111">
        <v>341.86</v>
      </c>
      <c r="L13" s="111">
        <v>1919.16</v>
      </c>
      <c r="M13" s="111">
        <v>13949.01</v>
      </c>
      <c r="N13" s="111">
        <v>23526.44</v>
      </c>
      <c r="O13" s="111">
        <v>47912.32</v>
      </c>
      <c r="P13" s="111">
        <v>65855.71</v>
      </c>
      <c r="Q13" s="111">
        <v>27966.93</v>
      </c>
      <c r="R13" s="111">
        <v>174173.59</v>
      </c>
      <c r="S13" s="111">
        <v>360825.30000000005</v>
      </c>
      <c r="T13" s="2"/>
      <c r="V13" s="2"/>
    </row>
    <row r="14" spans="1:20" ht="12.75">
      <c r="A14" s="140" t="s">
        <v>144</v>
      </c>
      <c r="B14" s="111">
        <v>0</v>
      </c>
      <c r="C14" s="111">
        <v>0.4</v>
      </c>
      <c r="D14" s="111">
        <v>0.68</v>
      </c>
      <c r="E14" s="111">
        <v>9.78</v>
      </c>
      <c r="F14" s="111">
        <v>14.74</v>
      </c>
      <c r="G14" s="111">
        <v>4012.14</v>
      </c>
      <c r="H14" s="111">
        <v>37022.98</v>
      </c>
      <c r="I14" s="111">
        <v>32923.35</v>
      </c>
      <c r="J14" s="111">
        <v>23555.79</v>
      </c>
      <c r="K14" s="111">
        <v>24459.81</v>
      </c>
      <c r="L14" s="111">
        <v>24879.48</v>
      </c>
      <c r="M14" s="111">
        <v>4390.05</v>
      </c>
      <c r="N14" s="111">
        <v>5859.55</v>
      </c>
      <c r="O14" s="111">
        <v>1226.39</v>
      </c>
      <c r="P14" s="111">
        <v>770.42</v>
      </c>
      <c r="Q14" s="111">
        <v>1177.8</v>
      </c>
      <c r="R14" s="111">
        <v>131.39</v>
      </c>
      <c r="S14" s="111">
        <v>160434.75000000003</v>
      </c>
      <c r="T14" s="2"/>
    </row>
    <row r="15" spans="1:20" ht="12.75">
      <c r="A15" s="140" t="s">
        <v>145</v>
      </c>
      <c r="B15" s="111">
        <v>0.84</v>
      </c>
      <c r="C15" s="111">
        <v>0.14</v>
      </c>
      <c r="D15" s="111">
        <v>0</v>
      </c>
      <c r="E15" s="111">
        <v>0</v>
      </c>
      <c r="F15" s="111">
        <v>9.6</v>
      </c>
      <c r="G15" s="111">
        <v>2.8</v>
      </c>
      <c r="H15" s="111">
        <v>36.48</v>
      </c>
      <c r="I15" s="111">
        <v>1035.3</v>
      </c>
      <c r="J15" s="111">
        <v>3283.68</v>
      </c>
      <c r="K15" s="111">
        <v>617.5</v>
      </c>
      <c r="L15" s="111">
        <v>6892.82</v>
      </c>
      <c r="M15" s="111">
        <v>7373.11</v>
      </c>
      <c r="N15" s="111">
        <v>12063.98</v>
      </c>
      <c r="O15" s="111">
        <v>22905.96</v>
      </c>
      <c r="P15" s="111">
        <v>11009.55</v>
      </c>
      <c r="Q15" s="111">
        <v>12654.34</v>
      </c>
      <c r="R15" s="111">
        <v>28640.39</v>
      </c>
      <c r="S15" s="111">
        <v>106526.48999999999</v>
      </c>
      <c r="T15" s="2"/>
    </row>
    <row r="16" spans="1:20" ht="12.75">
      <c r="A16" s="140" t="s">
        <v>146</v>
      </c>
      <c r="B16" s="111">
        <v>9.1</v>
      </c>
      <c r="C16" s="111">
        <v>1.72</v>
      </c>
      <c r="D16" s="111">
        <v>0</v>
      </c>
      <c r="E16" s="111">
        <v>2.1</v>
      </c>
      <c r="F16" s="111">
        <v>5.11</v>
      </c>
      <c r="G16" s="111">
        <v>134.61</v>
      </c>
      <c r="H16" s="111">
        <v>101.57</v>
      </c>
      <c r="I16" s="111">
        <v>85250.94</v>
      </c>
      <c r="J16" s="111">
        <v>84430.28</v>
      </c>
      <c r="K16" s="111">
        <v>40647.18</v>
      </c>
      <c r="L16" s="111">
        <v>26763.28</v>
      </c>
      <c r="M16" s="111">
        <v>21110.8</v>
      </c>
      <c r="N16" s="111">
        <v>13370.6</v>
      </c>
      <c r="O16" s="111">
        <v>15525.03</v>
      </c>
      <c r="P16" s="111">
        <v>6275.86</v>
      </c>
      <c r="Q16" s="111">
        <v>3232.39</v>
      </c>
      <c r="R16" s="111">
        <v>2235.56</v>
      </c>
      <c r="S16" s="111">
        <v>299096.13</v>
      </c>
      <c r="T16" s="2"/>
    </row>
    <row r="17" spans="1:20" ht="12.75">
      <c r="A17" s="140" t="s">
        <v>147</v>
      </c>
      <c r="B17" s="111">
        <v>6.56</v>
      </c>
      <c r="C17" s="111">
        <v>8.04</v>
      </c>
      <c r="D17" s="111">
        <v>141.69</v>
      </c>
      <c r="E17" s="111">
        <v>116.92</v>
      </c>
      <c r="F17" s="111">
        <v>6974.94</v>
      </c>
      <c r="G17" s="111">
        <v>5423.9</v>
      </c>
      <c r="H17" s="111">
        <v>16391.72</v>
      </c>
      <c r="I17" s="111">
        <v>21108.76</v>
      </c>
      <c r="J17" s="111">
        <v>12358.83</v>
      </c>
      <c r="K17" s="111">
        <v>8676.3</v>
      </c>
      <c r="L17" s="111">
        <v>7411.99</v>
      </c>
      <c r="M17" s="111">
        <v>15402.6</v>
      </c>
      <c r="N17" s="111">
        <v>5996.17</v>
      </c>
      <c r="O17" s="111">
        <v>10832.47</v>
      </c>
      <c r="P17" s="111">
        <v>7756.91</v>
      </c>
      <c r="Q17" s="111">
        <v>4854.83</v>
      </c>
      <c r="R17" s="111">
        <v>60571.23</v>
      </c>
      <c r="S17" s="111">
        <v>184033.86000000002</v>
      </c>
      <c r="T17" s="2"/>
    </row>
    <row r="18" spans="1:20" ht="12.75">
      <c r="A18" s="140" t="s">
        <v>148</v>
      </c>
      <c r="B18" s="111">
        <v>0</v>
      </c>
      <c r="C18" s="111">
        <v>19.13</v>
      </c>
      <c r="D18" s="111">
        <v>4.21</v>
      </c>
      <c r="E18" s="111">
        <v>38.1</v>
      </c>
      <c r="F18" s="111">
        <v>2627.03</v>
      </c>
      <c r="G18" s="111">
        <v>69.62</v>
      </c>
      <c r="H18" s="111">
        <v>353.63</v>
      </c>
      <c r="I18" s="111">
        <v>3798.29</v>
      </c>
      <c r="J18" s="111">
        <v>212.62</v>
      </c>
      <c r="K18" s="111">
        <v>718.33</v>
      </c>
      <c r="L18" s="111">
        <v>760.28</v>
      </c>
      <c r="M18" s="111">
        <v>34.43</v>
      </c>
      <c r="N18" s="111">
        <v>1115.17</v>
      </c>
      <c r="O18" s="111">
        <v>652.81</v>
      </c>
      <c r="P18" s="111">
        <v>1205.51</v>
      </c>
      <c r="Q18" s="111">
        <v>296.95</v>
      </c>
      <c r="R18" s="111">
        <v>15359.66</v>
      </c>
      <c r="S18" s="111">
        <v>27265.77</v>
      </c>
      <c r="T18" s="2"/>
    </row>
    <row r="19" spans="1:20" ht="12.75">
      <c r="A19" s="109" t="s">
        <v>2</v>
      </c>
      <c r="B19" s="111">
        <v>0.8</v>
      </c>
      <c r="C19" s="111">
        <v>0</v>
      </c>
      <c r="D19" s="111">
        <v>1.24</v>
      </c>
      <c r="E19" s="111">
        <v>2.16</v>
      </c>
      <c r="F19" s="111">
        <v>5.9</v>
      </c>
      <c r="G19" s="111">
        <v>38.08</v>
      </c>
      <c r="H19" s="111">
        <v>20.95</v>
      </c>
      <c r="I19" s="111">
        <v>515.68</v>
      </c>
      <c r="J19" s="111">
        <v>1151.12</v>
      </c>
      <c r="K19" s="111">
        <v>6847.22</v>
      </c>
      <c r="L19" s="111">
        <v>12383.18</v>
      </c>
      <c r="M19" s="111">
        <v>16753.53</v>
      </c>
      <c r="N19" s="111">
        <v>18045.17</v>
      </c>
      <c r="O19" s="111">
        <v>16950.18</v>
      </c>
      <c r="P19" s="111">
        <v>17398.51</v>
      </c>
      <c r="Q19" s="111">
        <v>30171.17</v>
      </c>
      <c r="R19" s="111">
        <v>167386.1</v>
      </c>
      <c r="S19" s="111">
        <v>287670.99</v>
      </c>
      <c r="T19" s="2"/>
    </row>
    <row r="20" spans="1:22" ht="12.75">
      <c r="A20" s="109" t="s">
        <v>3</v>
      </c>
      <c r="B20" s="111">
        <v>39.3</v>
      </c>
      <c r="C20" s="111">
        <v>141.42</v>
      </c>
      <c r="D20" s="111">
        <v>1890.79</v>
      </c>
      <c r="E20" s="111">
        <v>3284.17</v>
      </c>
      <c r="F20" s="111">
        <v>84788.33</v>
      </c>
      <c r="G20" s="111">
        <v>40096.45</v>
      </c>
      <c r="H20" s="111">
        <v>58493.31</v>
      </c>
      <c r="I20" s="111">
        <v>53858.9</v>
      </c>
      <c r="J20" s="111">
        <v>52474.96</v>
      </c>
      <c r="K20" s="111">
        <v>116589.95</v>
      </c>
      <c r="L20" s="111">
        <v>81347.35</v>
      </c>
      <c r="M20" s="111">
        <v>76595.14</v>
      </c>
      <c r="N20" s="111">
        <v>47620.43</v>
      </c>
      <c r="O20" s="111">
        <v>23432.73</v>
      </c>
      <c r="P20" s="111">
        <v>19455.56</v>
      </c>
      <c r="Q20" s="111">
        <v>8514.17</v>
      </c>
      <c r="R20" s="111">
        <v>20263.7</v>
      </c>
      <c r="S20" s="111">
        <v>688886.6600000001</v>
      </c>
      <c r="T20" s="2"/>
      <c r="V20" s="1"/>
    </row>
    <row r="21" spans="1:22" ht="12.75">
      <c r="A21" s="109" t="s">
        <v>171</v>
      </c>
      <c r="B21" s="111">
        <v>10086.93</v>
      </c>
      <c r="C21" s="111">
        <v>6147.620000000001</v>
      </c>
      <c r="D21" s="111">
        <v>2968.3100000000004</v>
      </c>
      <c r="E21" s="111">
        <v>7074.74</v>
      </c>
      <c r="F21" s="111">
        <v>24812.420000000002</v>
      </c>
      <c r="G21" s="111">
        <v>161567.25</v>
      </c>
      <c r="H21" s="111">
        <v>1248564.4999999998</v>
      </c>
      <c r="I21" s="111">
        <v>1837755.0299999998</v>
      </c>
      <c r="J21" s="111">
        <v>1119026.93</v>
      </c>
      <c r="K21" s="111">
        <v>2487948.93</v>
      </c>
      <c r="L21" s="111">
        <v>804354.18</v>
      </c>
      <c r="M21" s="111">
        <v>823883.7899999999</v>
      </c>
      <c r="N21" s="111">
        <v>258266.22999999998</v>
      </c>
      <c r="O21" s="111">
        <v>429648.04</v>
      </c>
      <c r="P21" s="111">
        <v>137112.09</v>
      </c>
      <c r="Q21" s="111">
        <v>72933.15</v>
      </c>
      <c r="R21" s="111">
        <v>647943.25</v>
      </c>
      <c r="S21" s="111">
        <v>10080093.39</v>
      </c>
      <c r="T21" s="2"/>
      <c r="V21" s="1"/>
    </row>
    <row r="22" spans="1:20" ht="12.75">
      <c r="A22" s="140" t="s">
        <v>72</v>
      </c>
      <c r="B22" s="111">
        <v>8903.41</v>
      </c>
      <c r="C22" s="111">
        <v>5723.31</v>
      </c>
      <c r="D22" s="111">
        <v>2586.94</v>
      </c>
      <c r="E22" s="111">
        <v>6921.47</v>
      </c>
      <c r="F22" s="111">
        <v>23395.68</v>
      </c>
      <c r="G22" s="111">
        <v>159177.01</v>
      </c>
      <c r="H22" s="111">
        <v>1238032.28</v>
      </c>
      <c r="I22" s="111">
        <v>1797102.75</v>
      </c>
      <c r="J22" s="111">
        <v>1064599.02</v>
      </c>
      <c r="K22" s="111">
        <v>2353717.41</v>
      </c>
      <c r="L22" s="111">
        <v>743558.87</v>
      </c>
      <c r="M22" s="111">
        <v>715426.52</v>
      </c>
      <c r="N22" s="111">
        <v>223655.5</v>
      </c>
      <c r="O22" s="111">
        <v>347195.74</v>
      </c>
      <c r="P22" s="111">
        <v>110825.96</v>
      </c>
      <c r="Q22" s="111">
        <v>55045.1</v>
      </c>
      <c r="R22" s="111">
        <v>391575.43</v>
      </c>
      <c r="S22" s="111">
        <v>9247442.4</v>
      </c>
      <c r="T22" s="2"/>
    </row>
    <row r="23" spans="1:20" ht="12.75">
      <c r="A23" s="140" t="s">
        <v>73</v>
      </c>
      <c r="B23" s="111">
        <v>1183.31</v>
      </c>
      <c r="C23" s="111">
        <v>424.31</v>
      </c>
      <c r="D23" s="111">
        <v>381.28</v>
      </c>
      <c r="E23" s="111">
        <v>143.7</v>
      </c>
      <c r="F23" s="111">
        <v>1403.99</v>
      </c>
      <c r="G23" s="111">
        <v>2360.69</v>
      </c>
      <c r="H23" s="111">
        <v>10061.68</v>
      </c>
      <c r="I23" s="111">
        <v>30579.38</v>
      </c>
      <c r="J23" s="111">
        <v>49066.38</v>
      </c>
      <c r="K23" s="111">
        <v>128885.94</v>
      </c>
      <c r="L23" s="111">
        <v>39196.04</v>
      </c>
      <c r="M23" s="111">
        <v>100972.45</v>
      </c>
      <c r="N23" s="111">
        <v>31944.92</v>
      </c>
      <c r="O23" s="111">
        <v>74330.83</v>
      </c>
      <c r="P23" s="111">
        <v>24310.54</v>
      </c>
      <c r="Q23" s="111">
        <v>10787.27</v>
      </c>
      <c r="R23" s="111">
        <v>105555.03</v>
      </c>
      <c r="S23" s="111">
        <v>611587.74</v>
      </c>
      <c r="T23" s="2"/>
    </row>
    <row r="24" spans="1:20" ht="12.75">
      <c r="A24" s="140" t="s">
        <v>74</v>
      </c>
      <c r="B24" s="111">
        <v>0.09</v>
      </c>
      <c r="C24" s="111">
        <v>0</v>
      </c>
      <c r="D24" s="111">
        <v>0.09</v>
      </c>
      <c r="E24" s="111">
        <v>4.59</v>
      </c>
      <c r="F24" s="111">
        <v>0.19</v>
      </c>
      <c r="G24" s="111">
        <v>3.09</v>
      </c>
      <c r="H24" s="111">
        <v>0.66</v>
      </c>
      <c r="I24" s="111">
        <v>8.91</v>
      </c>
      <c r="J24" s="111">
        <v>0.61</v>
      </c>
      <c r="K24" s="111">
        <v>6.66</v>
      </c>
      <c r="L24" s="111">
        <v>0.47</v>
      </c>
      <c r="M24" s="111">
        <v>31.21</v>
      </c>
      <c r="N24" s="111">
        <v>1.92</v>
      </c>
      <c r="O24" s="111">
        <v>99.85</v>
      </c>
      <c r="P24" s="111">
        <v>21.56</v>
      </c>
      <c r="Q24" s="111">
        <v>12</v>
      </c>
      <c r="R24" s="111">
        <v>138283.41</v>
      </c>
      <c r="S24" s="111">
        <v>138475.31</v>
      </c>
      <c r="T24" s="2"/>
    </row>
    <row r="25" spans="1:20" ht="12.75">
      <c r="A25" s="140" t="s">
        <v>173</v>
      </c>
      <c r="B25" s="111">
        <v>0</v>
      </c>
      <c r="C25" s="111">
        <v>0</v>
      </c>
      <c r="D25" s="111">
        <v>0</v>
      </c>
      <c r="E25" s="111">
        <v>4.32</v>
      </c>
      <c r="F25" s="111">
        <v>12.48</v>
      </c>
      <c r="G25" s="111">
        <v>25.8</v>
      </c>
      <c r="H25" s="111">
        <v>460.14</v>
      </c>
      <c r="I25" s="111">
        <v>10053.18</v>
      </c>
      <c r="J25" s="111">
        <v>5241.03</v>
      </c>
      <c r="K25" s="111">
        <v>3248.44</v>
      </c>
      <c r="L25" s="111">
        <v>15464.49</v>
      </c>
      <c r="M25" s="111">
        <v>4038.78</v>
      </c>
      <c r="N25" s="111">
        <v>1587.36</v>
      </c>
      <c r="O25" s="111">
        <v>21.14</v>
      </c>
      <c r="P25" s="111">
        <v>889.04</v>
      </c>
      <c r="Q25" s="111">
        <v>5.1</v>
      </c>
      <c r="R25" s="111">
        <v>630.65</v>
      </c>
      <c r="S25" s="111">
        <v>41681.95</v>
      </c>
      <c r="T25" s="2"/>
    </row>
    <row r="26" spans="1:20" ht="12.75">
      <c r="A26" s="140" t="s">
        <v>172</v>
      </c>
      <c r="B26" s="111">
        <v>0.12</v>
      </c>
      <c r="C26" s="111">
        <v>0</v>
      </c>
      <c r="D26" s="111">
        <v>0</v>
      </c>
      <c r="E26" s="111">
        <v>0.66</v>
      </c>
      <c r="F26" s="111">
        <v>0.08</v>
      </c>
      <c r="G26" s="111">
        <v>0.66</v>
      </c>
      <c r="H26" s="111">
        <v>9.74</v>
      </c>
      <c r="I26" s="111">
        <v>10.81</v>
      </c>
      <c r="J26" s="111">
        <v>119.89</v>
      </c>
      <c r="K26" s="111">
        <v>2090.48</v>
      </c>
      <c r="L26" s="111">
        <v>6134.31</v>
      </c>
      <c r="M26" s="111">
        <v>3414.83</v>
      </c>
      <c r="N26" s="111">
        <v>1076.53</v>
      </c>
      <c r="O26" s="111">
        <v>8000.48</v>
      </c>
      <c r="P26" s="111">
        <v>1064.99</v>
      </c>
      <c r="Q26" s="111">
        <v>7083.68</v>
      </c>
      <c r="R26" s="111">
        <v>11898.73</v>
      </c>
      <c r="S26" s="111">
        <v>40905.990000000005</v>
      </c>
      <c r="T26" s="2"/>
    </row>
    <row r="27" spans="1:20" ht="12.75">
      <c r="A27" s="109" t="s">
        <v>4</v>
      </c>
      <c r="B27" s="111">
        <v>385.61</v>
      </c>
      <c r="C27" s="111">
        <v>22.05</v>
      </c>
      <c r="D27" s="111">
        <v>3064.41</v>
      </c>
      <c r="E27" s="111">
        <v>69738.33</v>
      </c>
      <c r="F27" s="111">
        <v>51414.28</v>
      </c>
      <c r="G27" s="111">
        <v>32012.51</v>
      </c>
      <c r="H27" s="111">
        <v>11264.85</v>
      </c>
      <c r="I27" s="111">
        <v>9425.78</v>
      </c>
      <c r="J27" s="111">
        <v>2045.19</v>
      </c>
      <c r="K27" s="111">
        <v>3073.27</v>
      </c>
      <c r="L27" s="111">
        <v>125.32</v>
      </c>
      <c r="M27" s="111">
        <v>160.27</v>
      </c>
      <c r="N27" s="111">
        <v>478.32</v>
      </c>
      <c r="O27" s="111">
        <v>95.61</v>
      </c>
      <c r="P27" s="111">
        <v>7.65</v>
      </c>
      <c r="Q27" s="111">
        <v>1.9</v>
      </c>
      <c r="R27" s="111">
        <v>204.95</v>
      </c>
      <c r="S27" s="111">
        <v>183520.3</v>
      </c>
      <c r="T27" s="2"/>
    </row>
    <row r="28" spans="1:20" ht="12.75">
      <c r="A28" s="109" t="s">
        <v>188</v>
      </c>
      <c r="B28" s="111">
        <v>1190.6399999999999</v>
      </c>
      <c r="C28" s="111">
        <v>26169.06</v>
      </c>
      <c r="D28" s="111">
        <v>98198.42</v>
      </c>
      <c r="E28" s="111">
        <v>51096.45999999999</v>
      </c>
      <c r="F28" s="111">
        <v>171389.52000000002</v>
      </c>
      <c r="G28" s="111">
        <v>685795.12</v>
      </c>
      <c r="H28" s="111">
        <v>1317303.2599999998</v>
      </c>
      <c r="I28" s="111">
        <v>1082191.57</v>
      </c>
      <c r="J28" s="111">
        <v>1077308.98</v>
      </c>
      <c r="K28" s="111">
        <v>866524.74</v>
      </c>
      <c r="L28" s="111">
        <v>560893.28</v>
      </c>
      <c r="M28" s="111">
        <v>447833.74000000005</v>
      </c>
      <c r="N28" s="111">
        <v>216105.66</v>
      </c>
      <c r="O28" s="111">
        <v>92814.19</v>
      </c>
      <c r="P28" s="111">
        <v>92944.77</v>
      </c>
      <c r="Q28" s="111">
        <v>52305.149999999994</v>
      </c>
      <c r="R28" s="111">
        <v>90935.75</v>
      </c>
      <c r="S28" s="111">
        <v>6931000.3100000005</v>
      </c>
      <c r="T28" s="2"/>
    </row>
    <row r="29" spans="1:20" ht="12.75">
      <c r="A29" s="140" t="s">
        <v>152</v>
      </c>
      <c r="B29" s="111">
        <v>0</v>
      </c>
      <c r="C29" s="111">
        <v>0</v>
      </c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4782.42</v>
      </c>
      <c r="S29" s="111">
        <v>4782.42</v>
      </c>
      <c r="T29" s="2"/>
    </row>
    <row r="30" spans="1:20" ht="12.75">
      <c r="A30" s="140" t="s">
        <v>153</v>
      </c>
      <c r="B30" s="111">
        <v>0.17</v>
      </c>
      <c r="C30" s="111">
        <v>5903.5</v>
      </c>
      <c r="D30" s="111">
        <v>12403.51</v>
      </c>
      <c r="E30" s="111">
        <v>1774.56</v>
      </c>
      <c r="F30" s="111">
        <v>903.44</v>
      </c>
      <c r="G30" s="111">
        <v>118.25</v>
      </c>
      <c r="H30" s="111">
        <v>11464.38</v>
      </c>
      <c r="I30" s="111">
        <v>4511.92</v>
      </c>
      <c r="J30" s="111">
        <v>11796.48</v>
      </c>
      <c r="K30" s="111">
        <v>11769.73</v>
      </c>
      <c r="L30" s="111">
        <v>8647.13</v>
      </c>
      <c r="M30" s="111">
        <v>1928.13</v>
      </c>
      <c r="N30" s="111">
        <v>1030.95</v>
      </c>
      <c r="O30" s="111">
        <v>3349.96</v>
      </c>
      <c r="P30" s="111">
        <v>318.43</v>
      </c>
      <c r="Q30" s="111">
        <v>520.13</v>
      </c>
      <c r="R30" s="111">
        <v>1143.3</v>
      </c>
      <c r="S30" s="111">
        <v>77583.97</v>
      </c>
      <c r="T30" s="2"/>
    </row>
    <row r="31" spans="1:20" ht="12.75">
      <c r="A31" s="140" t="s">
        <v>154</v>
      </c>
      <c r="B31" s="111">
        <v>397.01</v>
      </c>
      <c r="C31" s="111">
        <v>11195.32</v>
      </c>
      <c r="D31" s="111">
        <v>17307.79</v>
      </c>
      <c r="E31" s="111">
        <v>4732.36</v>
      </c>
      <c r="F31" s="111">
        <v>87669.46</v>
      </c>
      <c r="G31" s="111">
        <v>357407.46</v>
      </c>
      <c r="H31" s="111">
        <v>759624.52</v>
      </c>
      <c r="I31" s="111">
        <v>409991.04</v>
      </c>
      <c r="J31" s="111">
        <v>427510.36</v>
      </c>
      <c r="K31" s="111">
        <v>374344.58</v>
      </c>
      <c r="L31" s="111">
        <v>291818.8</v>
      </c>
      <c r="M31" s="111">
        <v>109219.6</v>
      </c>
      <c r="N31" s="111">
        <v>41062.6</v>
      </c>
      <c r="O31" s="111">
        <v>24338.31</v>
      </c>
      <c r="P31" s="111">
        <v>15942.96</v>
      </c>
      <c r="Q31" s="111">
        <v>4150</v>
      </c>
      <c r="R31" s="111">
        <v>15278.69</v>
      </c>
      <c r="S31" s="111">
        <v>2951990.86</v>
      </c>
      <c r="T31" s="2"/>
    </row>
    <row r="32" spans="1:20" ht="12.75">
      <c r="A32" s="140" t="s">
        <v>155</v>
      </c>
      <c r="B32" s="111">
        <v>792.62</v>
      </c>
      <c r="C32" s="111">
        <v>3696.51</v>
      </c>
      <c r="D32" s="111">
        <v>30389.53</v>
      </c>
      <c r="E32" s="111">
        <v>42374.52</v>
      </c>
      <c r="F32" s="111">
        <v>75427.96</v>
      </c>
      <c r="G32" s="111">
        <v>328259.3</v>
      </c>
      <c r="H32" s="111">
        <v>545733.46</v>
      </c>
      <c r="I32" s="111">
        <v>628814.65</v>
      </c>
      <c r="J32" s="111">
        <v>611090.97</v>
      </c>
      <c r="K32" s="111">
        <v>438156.66</v>
      </c>
      <c r="L32" s="111">
        <v>246903.13</v>
      </c>
      <c r="M32" s="111">
        <v>326216.81</v>
      </c>
      <c r="N32" s="111">
        <v>161812.17</v>
      </c>
      <c r="O32" s="111">
        <v>63218.97</v>
      </c>
      <c r="P32" s="111">
        <v>75888.07</v>
      </c>
      <c r="Q32" s="111">
        <v>46479.64</v>
      </c>
      <c r="R32" s="111">
        <v>69253.05</v>
      </c>
      <c r="S32" s="111">
        <v>3694508.0199999996</v>
      </c>
      <c r="T32" s="2"/>
    </row>
    <row r="33" spans="1:20" ht="12.75">
      <c r="A33" s="140" t="s">
        <v>156</v>
      </c>
      <c r="B33" s="111">
        <v>0.84</v>
      </c>
      <c r="C33" s="111">
        <v>5373.73</v>
      </c>
      <c r="D33" s="111">
        <v>38097.59</v>
      </c>
      <c r="E33" s="111">
        <v>2215.02</v>
      </c>
      <c r="F33" s="111">
        <v>7388.66</v>
      </c>
      <c r="G33" s="111">
        <v>10.11</v>
      </c>
      <c r="H33" s="111">
        <v>480.9</v>
      </c>
      <c r="I33" s="111">
        <v>38873.96</v>
      </c>
      <c r="J33" s="111">
        <v>26911.17</v>
      </c>
      <c r="K33" s="111">
        <v>42253.77</v>
      </c>
      <c r="L33" s="111">
        <v>13524.22</v>
      </c>
      <c r="M33" s="111">
        <v>10469.2</v>
      </c>
      <c r="N33" s="111">
        <v>12199.94</v>
      </c>
      <c r="O33" s="111">
        <v>1906.95</v>
      </c>
      <c r="P33" s="111">
        <v>795.31</v>
      </c>
      <c r="Q33" s="111">
        <v>1155.38</v>
      </c>
      <c r="R33" s="111">
        <v>478.29</v>
      </c>
      <c r="S33" s="111">
        <v>202135.04000000004</v>
      </c>
      <c r="T33" s="2"/>
    </row>
    <row r="34" spans="1:20" ht="12.75" hidden="1">
      <c r="A34" s="109" t="s">
        <v>135</v>
      </c>
      <c r="B34" s="111">
        <v>403.32</v>
      </c>
      <c r="C34" s="111">
        <v>21395.73</v>
      </c>
      <c r="D34" s="111">
        <v>91494.02</v>
      </c>
      <c r="E34" s="111">
        <v>48719.06</v>
      </c>
      <c r="F34" s="111">
        <v>145771.19</v>
      </c>
      <c r="G34" s="111">
        <v>638024.25</v>
      </c>
      <c r="H34" s="111">
        <v>1222761.07</v>
      </c>
      <c r="I34" s="111">
        <v>970516.3600000001</v>
      </c>
      <c r="J34" s="111">
        <v>975910.4000000001</v>
      </c>
      <c r="K34" s="111">
        <v>786432.5199999999</v>
      </c>
      <c r="L34" s="111">
        <v>471784.92000000004</v>
      </c>
      <c r="M34" s="111">
        <v>348215.19000000006</v>
      </c>
      <c r="N34" s="111">
        <v>191936.03</v>
      </c>
      <c r="O34" s="111">
        <v>64861.21</v>
      </c>
      <c r="P34" s="111">
        <v>56718.77</v>
      </c>
      <c r="Q34" s="111">
        <v>36700.840000000004</v>
      </c>
      <c r="R34" s="111">
        <v>45290.11</v>
      </c>
      <c r="S34" s="111">
        <v>6116934.99</v>
      </c>
      <c r="T34" s="2"/>
    </row>
    <row r="35" spans="1:20" ht="12.75" hidden="1">
      <c r="A35" s="140" t="s">
        <v>157</v>
      </c>
      <c r="B35" s="111">
        <v>0</v>
      </c>
      <c r="C35" s="111">
        <v>0</v>
      </c>
      <c r="D35" s="111">
        <v>0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  <c r="N35" s="111">
        <v>0</v>
      </c>
      <c r="O35" s="111">
        <v>0</v>
      </c>
      <c r="P35" s="111">
        <v>0</v>
      </c>
      <c r="Q35" s="111">
        <v>0</v>
      </c>
      <c r="R35" s="111">
        <v>4782.42</v>
      </c>
      <c r="S35" s="111">
        <v>4782.42</v>
      </c>
      <c r="T35" s="2"/>
    </row>
    <row r="36" spans="1:20" ht="12.75" hidden="1">
      <c r="A36" s="140" t="s">
        <v>158</v>
      </c>
      <c r="B36" s="111">
        <v>0</v>
      </c>
      <c r="C36" s="111">
        <v>4462.91</v>
      </c>
      <c r="D36" s="111">
        <v>8710.27</v>
      </c>
      <c r="E36" s="111">
        <v>0.23</v>
      </c>
      <c r="F36" s="111">
        <v>629.58</v>
      </c>
      <c r="G36" s="111">
        <v>111.86</v>
      </c>
      <c r="H36" s="111">
        <v>11455.95</v>
      </c>
      <c r="I36" s="111">
        <v>4261.61</v>
      </c>
      <c r="J36" s="111">
        <v>11245.33</v>
      </c>
      <c r="K36" s="111">
        <v>4612.5</v>
      </c>
      <c r="L36" s="111">
        <v>5586.98</v>
      </c>
      <c r="M36" s="111">
        <v>663.16</v>
      </c>
      <c r="N36" s="111">
        <v>375.32</v>
      </c>
      <c r="O36" s="111">
        <v>2030.74</v>
      </c>
      <c r="P36" s="111">
        <v>163.93</v>
      </c>
      <c r="Q36" s="111">
        <v>171.47</v>
      </c>
      <c r="R36" s="111">
        <v>730.32</v>
      </c>
      <c r="S36" s="111">
        <v>55212.16</v>
      </c>
      <c r="T36" s="2"/>
    </row>
    <row r="37" spans="1:20" ht="12.75" hidden="1">
      <c r="A37" s="140" t="s">
        <v>159</v>
      </c>
      <c r="B37" s="111">
        <v>393.84</v>
      </c>
      <c r="C37" s="111">
        <v>7926.91</v>
      </c>
      <c r="D37" s="111">
        <v>14349.81</v>
      </c>
      <c r="E37" s="111">
        <v>4327.65</v>
      </c>
      <c r="F37" s="111">
        <v>78926.52</v>
      </c>
      <c r="G37" s="111">
        <v>330847.64</v>
      </c>
      <c r="H37" s="111">
        <v>692658.91</v>
      </c>
      <c r="I37" s="111">
        <v>359142.17</v>
      </c>
      <c r="J37" s="111">
        <v>373459.72</v>
      </c>
      <c r="K37" s="111">
        <v>342393.23</v>
      </c>
      <c r="L37" s="111">
        <v>240651.33</v>
      </c>
      <c r="M37" s="111">
        <v>89984.41</v>
      </c>
      <c r="N37" s="111">
        <v>32327.28</v>
      </c>
      <c r="O37" s="111">
        <v>11305.61</v>
      </c>
      <c r="P37" s="111">
        <v>3893.02</v>
      </c>
      <c r="Q37" s="111">
        <v>1048.65</v>
      </c>
      <c r="R37" s="111">
        <v>2482.07</v>
      </c>
      <c r="S37" s="111">
        <v>2586118.7699999996</v>
      </c>
      <c r="T37" s="2"/>
    </row>
    <row r="38" spans="1:20" ht="12.75" hidden="1">
      <c r="A38" s="140" t="s">
        <v>160</v>
      </c>
      <c r="B38" s="111">
        <v>9.06</v>
      </c>
      <c r="C38" s="111">
        <v>3674.9</v>
      </c>
      <c r="D38" s="111">
        <v>30342.58</v>
      </c>
      <c r="E38" s="111">
        <v>42177.72</v>
      </c>
      <c r="F38" s="111">
        <v>58826.77</v>
      </c>
      <c r="G38" s="111">
        <v>307056.04</v>
      </c>
      <c r="H38" s="111">
        <v>518168.16</v>
      </c>
      <c r="I38" s="111">
        <v>568379.04</v>
      </c>
      <c r="J38" s="111">
        <v>564335.3</v>
      </c>
      <c r="K38" s="111">
        <v>397276.66</v>
      </c>
      <c r="L38" s="111">
        <v>212148.83</v>
      </c>
      <c r="M38" s="111">
        <v>247158.6</v>
      </c>
      <c r="N38" s="111">
        <v>148527.83</v>
      </c>
      <c r="O38" s="111">
        <v>49633.87</v>
      </c>
      <c r="P38" s="111">
        <v>51920.44</v>
      </c>
      <c r="Q38" s="111">
        <v>34411.35</v>
      </c>
      <c r="R38" s="111">
        <v>37209.07</v>
      </c>
      <c r="S38" s="111">
        <v>3271256.22</v>
      </c>
      <c r="T38" s="2"/>
    </row>
    <row r="39" spans="1:20" ht="12.75" hidden="1">
      <c r="A39" s="140" t="s">
        <v>161</v>
      </c>
      <c r="B39" s="111">
        <v>0.42</v>
      </c>
      <c r="C39" s="111">
        <v>5331.01</v>
      </c>
      <c r="D39" s="111">
        <v>38091.36</v>
      </c>
      <c r="E39" s="111">
        <v>2213.46</v>
      </c>
      <c r="F39" s="111">
        <v>7388.32</v>
      </c>
      <c r="G39" s="111">
        <v>8.71</v>
      </c>
      <c r="H39" s="111">
        <v>478.05</v>
      </c>
      <c r="I39" s="111">
        <v>38733.54</v>
      </c>
      <c r="J39" s="111">
        <v>26870.05</v>
      </c>
      <c r="K39" s="111">
        <v>42150.13</v>
      </c>
      <c r="L39" s="111">
        <v>13397.78</v>
      </c>
      <c r="M39" s="111">
        <v>10409.02</v>
      </c>
      <c r="N39" s="111">
        <v>10705.6</v>
      </c>
      <c r="O39" s="111">
        <v>1890.99</v>
      </c>
      <c r="P39" s="111">
        <v>741.38</v>
      </c>
      <c r="Q39" s="111">
        <v>1069.37</v>
      </c>
      <c r="R39" s="111">
        <v>86.23</v>
      </c>
      <c r="S39" s="111">
        <v>199565.41999999998</v>
      </c>
      <c r="T39" s="2"/>
    </row>
    <row r="40" spans="1:20" ht="12.75" hidden="1">
      <c r="A40" s="109" t="s">
        <v>136</v>
      </c>
      <c r="B40" s="111">
        <v>782.8399999999999</v>
      </c>
      <c r="C40" s="111">
        <v>4729.96</v>
      </c>
      <c r="D40" s="111">
        <v>6693.849999999999</v>
      </c>
      <c r="E40" s="111">
        <v>707.89</v>
      </c>
      <c r="F40" s="111">
        <v>18887.390000000003</v>
      </c>
      <c r="G40" s="111">
        <v>47616.36</v>
      </c>
      <c r="H40" s="111">
        <v>92471.19</v>
      </c>
      <c r="I40" s="111">
        <v>101686.19</v>
      </c>
      <c r="J40" s="111">
        <v>79965.54000000001</v>
      </c>
      <c r="K40" s="111">
        <v>58076.8</v>
      </c>
      <c r="L40" s="111">
        <v>46294.579999999994</v>
      </c>
      <c r="M40" s="111">
        <v>84819.89</v>
      </c>
      <c r="N40" s="111">
        <v>18767.32</v>
      </c>
      <c r="O40" s="111">
        <v>20758.320000000003</v>
      </c>
      <c r="P40" s="111">
        <v>29409.85</v>
      </c>
      <c r="Q40" s="111">
        <v>13268.07</v>
      </c>
      <c r="R40" s="111">
        <v>41267.32</v>
      </c>
      <c r="S40" s="111">
        <v>666203.3599999999</v>
      </c>
      <c r="T40" s="2"/>
    </row>
    <row r="41" spans="1:20" ht="12.75" hidden="1">
      <c r="A41" s="140" t="s">
        <v>162</v>
      </c>
      <c r="B41" s="111">
        <v>0</v>
      </c>
      <c r="C41" s="111">
        <v>0</v>
      </c>
      <c r="D41" s="111">
        <v>0</v>
      </c>
      <c r="E41" s="111">
        <v>0</v>
      </c>
      <c r="F41" s="111">
        <v>0</v>
      </c>
      <c r="G41" s="111">
        <v>0</v>
      </c>
      <c r="H41" s="111">
        <v>0</v>
      </c>
      <c r="I41" s="111">
        <v>0</v>
      </c>
      <c r="J41" s="111">
        <v>0</v>
      </c>
      <c r="K41" s="111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  <c r="Q41" s="111">
        <v>0</v>
      </c>
      <c r="R41" s="111">
        <v>0</v>
      </c>
      <c r="S41" s="111">
        <v>0</v>
      </c>
      <c r="T41" s="2"/>
    </row>
    <row r="42" spans="1:20" ht="12.75" hidden="1">
      <c r="A42" s="140" t="s">
        <v>163</v>
      </c>
      <c r="B42" s="111">
        <v>0.17</v>
      </c>
      <c r="C42" s="111">
        <v>1440.59</v>
      </c>
      <c r="D42" s="111">
        <v>3693.24</v>
      </c>
      <c r="E42" s="111">
        <v>134.07</v>
      </c>
      <c r="F42" s="111">
        <v>0.76</v>
      </c>
      <c r="G42" s="111">
        <v>0.61</v>
      </c>
      <c r="H42" s="111">
        <v>2.59</v>
      </c>
      <c r="I42" s="111">
        <v>235.95</v>
      </c>
      <c r="J42" s="111">
        <v>14.41</v>
      </c>
      <c r="K42" s="111">
        <v>554.74</v>
      </c>
      <c r="L42" s="111">
        <v>550.92</v>
      </c>
      <c r="M42" s="111">
        <v>866.63</v>
      </c>
      <c r="N42" s="111">
        <v>149.39</v>
      </c>
      <c r="O42" s="111">
        <v>12.63</v>
      </c>
      <c r="P42" s="111">
        <v>10.67</v>
      </c>
      <c r="Q42" s="111">
        <v>0.93</v>
      </c>
      <c r="R42" s="111">
        <v>150.75</v>
      </c>
      <c r="S42" s="111">
        <v>7819.05</v>
      </c>
      <c r="T42" s="2"/>
    </row>
    <row r="43" spans="1:20" ht="12.75" hidden="1">
      <c r="A43" s="140" t="s">
        <v>164</v>
      </c>
      <c r="B43" s="111">
        <v>0</v>
      </c>
      <c r="C43" s="111">
        <v>3268.41</v>
      </c>
      <c r="D43" s="111">
        <v>2955.76</v>
      </c>
      <c r="E43" s="111">
        <v>389.4</v>
      </c>
      <c r="F43" s="111">
        <v>2315.73</v>
      </c>
      <c r="G43" s="111">
        <v>26525.99</v>
      </c>
      <c r="H43" s="111">
        <v>66938.55</v>
      </c>
      <c r="I43" s="111">
        <v>49328.37</v>
      </c>
      <c r="J43" s="111">
        <v>40445.15</v>
      </c>
      <c r="K43" s="111">
        <v>17310.49</v>
      </c>
      <c r="L43" s="111">
        <v>12968.58</v>
      </c>
      <c r="M43" s="111">
        <v>11282.72</v>
      </c>
      <c r="N43" s="111">
        <v>4126.1</v>
      </c>
      <c r="O43" s="111">
        <v>7638.94</v>
      </c>
      <c r="P43" s="111">
        <v>7213.86</v>
      </c>
      <c r="Q43" s="111">
        <v>1242.71</v>
      </c>
      <c r="R43" s="111">
        <v>9735.19</v>
      </c>
      <c r="S43" s="111">
        <v>263685.94999999995</v>
      </c>
      <c r="T43" s="2"/>
    </row>
    <row r="44" spans="1:20" ht="12.75" hidden="1">
      <c r="A44" s="140" t="s">
        <v>165</v>
      </c>
      <c r="B44" s="111">
        <v>782.67</v>
      </c>
      <c r="C44" s="111">
        <v>20.96</v>
      </c>
      <c r="D44" s="111">
        <v>44.53</v>
      </c>
      <c r="E44" s="111">
        <v>183.86</v>
      </c>
      <c r="F44" s="111">
        <v>16570.9</v>
      </c>
      <c r="G44" s="111">
        <v>21089.65</v>
      </c>
      <c r="H44" s="111">
        <v>25529.42</v>
      </c>
      <c r="I44" s="111">
        <v>52121.87</v>
      </c>
      <c r="J44" s="111">
        <v>39464.88</v>
      </c>
      <c r="K44" s="111">
        <v>40148.77</v>
      </c>
      <c r="L44" s="111">
        <v>32660.51</v>
      </c>
      <c r="M44" s="111">
        <v>72649.77</v>
      </c>
      <c r="N44" s="111">
        <v>13013.85</v>
      </c>
      <c r="O44" s="111">
        <v>13095.76</v>
      </c>
      <c r="P44" s="111">
        <v>22147.84</v>
      </c>
      <c r="Q44" s="111">
        <v>11963.58</v>
      </c>
      <c r="R44" s="111">
        <v>31227.98</v>
      </c>
      <c r="S44" s="111">
        <v>392716.80000000005</v>
      </c>
      <c r="T44" s="2"/>
    </row>
    <row r="45" spans="1:20" ht="12.75" hidden="1">
      <c r="A45" s="140" t="s">
        <v>166</v>
      </c>
      <c r="B45" s="111">
        <v>0</v>
      </c>
      <c r="C45" s="111">
        <v>0</v>
      </c>
      <c r="D45" s="111">
        <v>0.32</v>
      </c>
      <c r="E45" s="111">
        <v>0.56</v>
      </c>
      <c r="F45" s="111">
        <v>0</v>
      </c>
      <c r="G45" s="111">
        <v>0.11</v>
      </c>
      <c r="H45" s="111">
        <v>0.63</v>
      </c>
      <c r="I45" s="111">
        <v>0</v>
      </c>
      <c r="J45" s="111">
        <v>41.1</v>
      </c>
      <c r="K45" s="111">
        <v>62.8</v>
      </c>
      <c r="L45" s="111">
        <v>114.57</v>
      </c>
      <c r="M45" s="111">
        <v>20.77</v>
      </c>
      <c r="N45" s="111">
        <v>1477.98</v>
      </c>
      <c r="O45" s="111">
        <v>10.99</v>
      </c>
      <c r="P45" s="111">
        <v>37.48</v>
      </c>
      <c r="Q45" s="111">
        <v>60.85</v>
      </c>
      <c r="R45" s="111">
        <v>153.4</v>
      </c>
      <c r="S45" s="111">
        <v>1981.56</v>
      </c>
      <c r="T45" s="2"/>
    </row>
    <row r="46" spans="1:20" ht="12.75" hidden="1">
      <c r="A46" s="109" t="s">
        <v>5</v>
      </c>
      <c r="B46" s="111">
        <v>4.4799999999999995</v>
      </c>
      <c r="C46" s="111">
        <v>43.36</v>
      </c>
      <c r="D46" s="111">
        <v>10.55</v>
      </c>
      <c r="E46" s="111">
        <v>1669.51</v>
      </c>
      <c r="F46" s="111">
        <v>6730.9400000000005</v>
      </c>
      <c r="G46" s="111">
        <v>154.52</v>
      </c>
      <c r="H46" s="111">
        <v>2071.0099999999998</v>
      </c>
      <c r="I46" s="111">
        <v>9989.03</v>
      </c>
      <c r="J46" s="111">
        <v>21433.059999999998</v>
      </c>
      <c r="K46" s="111">
        <v>22015.43</v>
      </c>
      <c r="L46" s="111">
        <v>42813.79</v>
      </c>
      <c r="M46" s="111">
        <v>14798.66</v>
      </c>
      <c r="N46" s="111">
        <v>5402.32</v>
      </c>
      <c r="O46" s="111">
        <v>7194.660000000001</v>
      </c>
      <c r="P46" s="111">
        <v>6816.15</v>
      </c>
      <c r="Q46" s="111">
        <v>2336.2599999999998</v>
      </c>
      <c r="R46" s="111">
        <v>4378.3099999999995</v>
      </c>
      <c r="S46" s="111">
        <v>147862.04</v>
      </c>
      <c r="T46" s="2"/>
    </row>
    <row r="47" spans="1:20" ht="12.75" hidden="1">
      <c r="A47" s="140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2"/>
    </row>
    <row r="48" spans="1:20" ht="12.75" hidden="1">
      <c r="A48" s="140" t="s">
        <v>167</v>
      </c>
      <c r="B48" s="111">
        <v>0</v>
      </c>
      <c r="C48" s="111">
        <v>0</v>
      </c>
      <c r="D48" s="111">
        <v>0</v>
      </c>
      <c r="E48" s="111">
        <v>1640.26</v>
      </c>
      <c r="F48" s="111">
        <v>273.1</v>
      </c>
      <c r="G48" s="111">
        <v>5.78</v>
      </c>
      <c r="H48" s="111">
        <v>5.84</v>
      </c>
      <c r="I48" s="111">
        <v>14.37</v>
      </c>
      <c r="J48" s="111">
        <v>536.74</v>
      </c>
      <c r="K48" s="111">
        <v>6602.49</v>
      </c>
      <c r="L48" s="111">
        <v>2509.23</v>
      </c>
      <c r="M48" s="111">
        <v>398.34</v>
      </c>
      <c r="N48" s="111">
        <v>506.24</v>
      </c>
      <c r="O48" s="111">
        <v>1306.59</v>
      </c>
      <c r="P48" s="111">
        <v>143.83</v>
      </c>
      <c r="Q48" s="111">
        <v>347.74</v>
      </c>
      <c r="R48" s="111">
        <v>262.23</v>
      </c>
      <c r="S48" s="111">
        <v>14552.779999999999</v>
      </c>
      <c r="T48" s="2"/>
    </row>
    <row r="49" spans="1:20" ht="12.75" hidden="1">
      <c r="A49" s="140" t="s">
        <v>168</v>
      </c>
      <c r="B49" s="111">
        <v>3.17</v>
      </c>
      <c r="C49" s="111">
        <v>0</v>
      </c>
      <c r="D49" s="111">
        <v>2.22</v>
      </c>
      <c r="E49" s="111">
        <v>15.3</v>
      </c>
      <c r="F49" s="111">
        <v>6427.21</v>
      </c>
      <c r="G49" s="111">
        <v>33.84</v>
      </c>
      <c r="H49" s="111">
        <v>27.07</v>
      </c>
      <c r="I49" s="111">
        <v>1520.49</v>
      </c>
      <c r="J49" s="111">
        <v>13605.5</v>
      </c>
      <c r="K49" s="111">
        <v>14640.86</v>
      </c>
      <c r="L49" s="111">
        <v>38198.89</v>
      </c>
      <c r="M49" s="111">
        <v>7952.47</v>
      </c>
      <c r="N49" s="111">
        <v>4609.22</v>
      </c>
      <c r="O49" s="111">
        <v>5393.77</v>
      </c>
      <c r="P49" s="111">
        <v>4836.08</v>
      </c>
      <c r="Q49" s="111">
        <v>1858.64</v>
      </c>
      <c r="R49" s="111">
        <v>3061.42</v>
      </c>
      <c r="S49" s="111">
        <v>102186.15000000001</v>
      </c>
      <c r="T49" s="2"/>
    </row>
    <row r="50" spans="1:20" ht="12.75" hidden="1">
      <c r="A50" s="140" t="s">
        <v>169</v>
      </c>
      <c r="B50" s="111">
        <v>0.89</v>
      </c>
      <c r="C50" s="111">
        <v>0.64</v>
      </c>
      <c r="D50" s="111">
        <v>2.42</v>
      </c>
      <c r="E50" s="111">
        <v>12.95</v>
      </c>
      <c r="F50" s="111">
        <v>30.29</v>
      </c>
      <c r="G50" s="111">
        <v>113.61</v>
      </c>
      <c r="H50" s="111">
        <v>2035.88</v>
      </c>
      <c r="I50" s="111">
        <v>8313.75</v>
      </c>
      <c r="J50" s="111">
        <v>7290.79</v>
      </c>
      <c r="K50" s="111">
        <v>731.24</v>
      </c>
      <c r="L50" s="111">
        <v>2093.79</v>
      </c>
      <c r="M50" s="111">
        <v>6408.43</v>
      </c>
      <c r="N50" s="111">
        <v>270.49</v>
      </c>
      <c r="O50" s="111">
        <v>489.34</v>
      </c>
      <c r="P50" s="111">
        <v>1819.79</v>
      </c>
      <c r="Q50" s="111">
        <v>104.72</v>
      </c>
      <c r="R50" s="111">
        <v>816</v>
      </c>
      <c r="S50" s="111">
        <v>30535.020000000008</v>
      </c>
      <c r="T50" s="2"/>
    </row>
    <row r="51" spans="1:20" ht="12.75" hidden="1">
      <c r="A51" s="140" t="s">
        <v>170</v>
      </c>
      <c r="B51" s="111">
        <v>0.42</v>
      </c>
      <c r="C51" s="111">
        <v>42.72</v>
      </c>
      <c r="D51" s="111">
        <v>5.91</v>
      </c>
      <c r="E51" s="111">
        <v>1</v>
      </c>
      <c r="F51" s="111">
        <v>0.34</v>
      </c>
      <c r="G51" s="111">
        <v>1.29</v>
      </c>
      <c r="H51" s="111">
        <v>2.22</v>
      </c>
      <c r="I51" s="111">
        <v>140.42</v>
      </c>
      <c r="J51" s="111">
        <v>0.03</v>
      </c>
      <c r="K51" s="111">
        <v>40.84</v>
      </c>
      <c r="L51" s="111">
        <v>11.88</v>
      </c>
      <c r="M51" s="111">
        <v>39.42</v>
      </c>
      <c r="N51" s="111">
        <v>16.37</v>
      </c>
      <c r="O51" s="111">
        <v>4.96</v>
      </c>
      <c r="P51" s="111">
        <v>16.45</v>
      </c>
      <c r="Q51" s="111">
        <v>25.16</v>
      </c>
      <c r="R51" s="111">
        <v>238.66</v>
      </c>
      <c r="S51" s="111">
        <v>588.09</v>
      </c>
      <c r="T51" s="2"/>
    </row>
    <row r="52" spans="1:20" ht="12.75">
      <c r="A52" s="109" t="s">
        <v>133</v>
      </c>
      <c r="B52" s="111">
        <v>1701.8100000000002</v>
      </c>
      <c r="C52" s="111">
        <v>26531.23</v>
      </c>
      <c r="D52" s="111">
        <v>225046.63</v>
      </c>
      <c r="E52" s="111">
        <v>115959.62</v>
      </c>
      <c r="F52" s="111">
        <v>183543.53000000003</v>
      </c>
      <c r="G52" s="111">
        <v>272282.06</v>
      </c>
      <c r="H52" s="111">
        <v>314997.74</v>
      </c>
      <c r="I52" s="111">
        <v>296366.16</v>
      </c>
      <c r="J52" s="111">
        <v>140029.44999999998</v>
      </c>
      <c r="K52" s="111">
        <v>99700.72</v>
      </c>
      <c r="L52" s="111">
        <v>132219.57</v>
      </c>
      <c r="M52" s="111">
        <v>34764.72</v>
      </c>
      <c r="N52" s="111">
        <v>60331.13</v>
      </c>
      <c r="O52" s="111">
        <v>48555.84</v>
      </c>
      <c r="P52" s="111">
        <v>30497.35</v>
      </c>
      <c r="Q52" s="111">
        <v>40238.94</v>
      </c>
      <c r="R52" s="111">
        <v>90479.56</v>
      </c>
      <c r="S52" s="111">
        <v>2113246.06</v>
      </c>
      <c r="T52" s="2"/>
    </row>
    <row r="53" spans="1:20" ht="12.75">
      <c r="A53" s="140" t="s">
        <v>149</v>
      </c>
      <c r="B53" s="111">
        <v>1699.65</v>
      </c>
      <c r="C53" s="111">
        <v>26469.18</v>
      </c>
      <c r="D53" s="111">
        <v>200071.7</v>
      </c>
      <c r="E53" s="111">
        <v>42136.82</v>
      </c>
      <c r="F53" s="111">
        <v>39647.11</v>
      </c>
      <c r="G53" s="111">
        <v>8522.96</v>
      </c>
      <c r="H53" s="111">
        <v>7677.82</v>
      </c>
      <c r="I53" s="111">
        <v>600.29</v>
      </c>
      <c r="J53" s="111">
        <v>149.46</v>
      </c>
      <c r="K53" s="111">
        <v>0.15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  <c r="R53" s="111">
        <v>0</v>
      </c>
      <c r="S53" s="111">
        <v>326975.1400000001</v>
      </c>
      <c r="T53" s="2"/>
    </row>
    <row r="54" spans="1:20" ht="12.75">
      <c r="A54" s="140" t="s">
        <v>150</v>
      </c>
      <c r="B54" s="111">
        <v>2.16</v>
      </c>
      <c r="C54" s="111">
        <v>62.05</v>
      </c>
      <c r="D54" s="111">
        <v>24974.93</v>
      </c>
      <c r="E54" s="111">
        <v>73822.8</v>
      </c>
      <c r="F54" s="111">
        <v>143896.42</v>
      </c>
      <c r="G54" s="111">
        <v>263759.1</v>
      </c>
      <c r="H54" s="111">
        <v>307319.92</v>
      </c>
      <c r="I54" s="111">
        <v>295765.87</v>
      </c>
      <c r="J54" s="111">
        <v>139879.99</v>
      </c>
      <c r="K54" s="111">
        <v>99700.57</v>
      </c>
      <c r="L54" s="111">
        <v>132219.57</v>
      </c>
      <c r="M54" s="111">
        <v>34764.72</v>
      </c>
      <c r="N54" s="111">
        <v>60331.13</v>
      </c>
      <c r="O54" s="111">
        <v>48555.84</v>
      </c>
      <c r="P54" s="111">
        <v>30497.35</v>
      </c>
      <c r="Q54" s="111">
        <v>40238.94</v>
      </c>
      <c r="R54" s="111">
        <v>90479.56</v>
      </c>
      <c r="S54" s="111">
        <v>1786270.9200000002</v>
      </c>
      <c r="T54" s="2"/>
    </row>
    <row r="55" spans="1:20" ht="12.75">
      <c r="A55" s="108" t="s">
        <v>0</v>
      </c>
      <c r="B55" s="107">
        <v>13834.65</v>
      </c>
      <c r="C55" s="107">
        <v>61923.759999999995</v>
      </c>
      <c r="D55" s="107">
        <v>333681.29000000004</v>
      </c>
      <c r="E55" s="107">
        <v>249499.34999999998</v>
      </c>
      <c r="F55" s="107">
        <v>565084.38</v>
      </c>
      <c r="G55" s="107">
        <v>1465488.55</v>
      </c>
      <c r="H55" s="107">
        <v>5112108.870000001</v>
      </c>
      <c r="I55" s="107">
        <v>6195204.61</v>
      </c>
      <c r="J55" s="107">
        <v>4237667.17</v>
      </c>
      <c r="K55" s="107">
        <v>4259992.03</v>
      </c>
      <c r="L55" s="107">
        <v>2174586.24</v>
      </c>
      <c r="M55" s="107">
        <v>1829821.67</v>
      </c>
      <c r="N55" s="107">
        <v>837785.6500000001</v>
      </c>
      <c r="O55" s="107">
        <v>833238.4099999998</v>
      </c>
      <c r="P55" s="107">
        <v>475441.58</v>
      </c>
      <c r="Q55" s="107">
        <v>300606.65</v>
      </c>
      <c r="R55" s="107">
        <v>1428241.2999999998</v>
      </c>
      <c r="S55" s="107">
        <v>30374206.160000004</v>
      </c>
      <c r="T55" s="2"/>
    </row>
    <row r="56" spans="1:19" ht="12.75">
      <c r="A56" s="118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</row>
  </sheetData>
  <sheetProtection/>
  <mergeCells count="1">
    <mergeCell ref="B2:R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T58"/>
  <sheetViews>
    <sheetView showGridLines="0" zoomScale="85" zoomScaleNormal="85" zoomScalePageLayoutView="0" workbookViewId="0" topLeftCell="A1">
      <pane xSplit="1" topLeftCell="B1" activePane="topRight" state="frozen"/>
      <selection pane="topLeft" activeCell="B21" sqref="B21:S21"/>
      <selection pane="topRight" activeCell="A1" sqref="A1"/>
    </sheetView>
  </sheetViews>
  <sheetFormatPr defaultColWidth="9.140625" defaultRowHeight="12.75"/>
  <cols>
    <col min="1" max="1" width="28.421875" style="0" customWidth="1"/>
    <col min="2" max="2" width="9.00390625" style="0" bestFit="1" customWidth="1"/>
    <col min="3" max="3" width="10.57421875" style="0" bestFit="1" customWidth="1"/>
    <col min="4" max="4" width="10.57421875" style="0" customWidth="1"/>
    <col min="5" max="9" width="11.57421875" style="0" bestFit="1" customWidth="1"/>
    <col min="10" max="11" width="11.57421875" style="0" customWidth="1"/>
    <col min="12" max="13" width="11.57421875" style="0" bestFit="1" customWidth="1"/>
    <col min="14" max="16" width="10.57421875" style="0" customWidth="1"/>
    <col min="17" max="17" width="13.7109375" style="0" bestFit="1" customWidth="1"/>
    <col min="18" max="18" width="15.00390625" style="0" customWidth="1"/>
    <col min="19" max="19" width="12.57421875" style="0" bestFit="1" customWidth="1"/>
    <col min="20" max="20" width="10.57421875" style="0" bestFit="1" customWidth="1"/>
  </cols>
  <sheetData>
    <row r="1" ht="15.75">
      <c r="A1" s="119" t="s">
        <v>94</v>
      </c>
    </row>
    <row r="2" spans="1:19" ht="12.75">
      <c r="A2" s="118"/>
      <c r="B2" s="149" t="s">
        <v>96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18"/>
    </row>
    <row r="3" spans="1:19" ht="12.75">
      <c r="A3" s="120">
        <v>2013</v>
      </c>
      <c r="B3" s="110" t="s">
        <v>25</v>
      </c>
      <c r="C3" s="110" t="s">
        <v>24</v>
      </c>
      <c r="D3" s="110" t="s">
        <v>9</v>
      </c>
      <c r="E3" s="110" t="s">
        <v>10</v>
      </c>
      <c r="F3" s="110" t="s">
        <v>11</v>
      </c>
      <c r="G3" s="110" t="s">
        <v>12</v>
      </c>
      <c r="H3" s="110" t="s">
        <v>13</v>
      </c>
      <c r="I3" s="110" t="s">
        <v>14</v>
      </c>
      <c r="J3" s="110" t="s">
        <v>15</v>
      </c>
      <c r="K3" s="110" t="s">
        <v>16</v>
      </c>
      <c r="L3" s="110" t="s">
        <v>17</v>
      </c>
      <c r="M3" s="110" t="s">
        <v>18</v>
      </c>
      <c r="N3" s="110" t="s">
        <v>19</v>
      </c>
      <c r="O3" s="110" t="s">
        <v>20</v>
      </c>
      <c r="P3" s="110" t="s">
        <v>21</v>
      </c>
      <c r="Q3" s="110" t="s">
        <v>22</v>
      </c>
      <c r="R3" s="110" t="s">
        <v>23</v>
      </c>
      <c r="S3" s="110" t="s">
        <v>0</v>
      </c>
    </row>
    <row r="4" spans="1:20" ht="12.75">
      <c r="A4" s="109" t="s">
        <v>134</v>
      </c>
      <c r="B4" s="111">
        <v>21.51</v>
      </c>
      <c r="C4" s="111">
        <v>957.63</v>
      </c>
      <c r="D4" s="111">
        <v>1761.8800000000003</v>
      </c>
      <c r="E4" s="111">
        <v>1102.69</v>
      </c>
      <c r="F4" s="111">
        <v>33609.97</v>
      </c>
      <c r="G4" s="111">
        <v>92927.12999999999</v>
      </c>
      <c r="H4" s="111">
        <v>1343123.8499999999</v>
      </c>
      <c r="I4" s="111">
        <v>2814496.6799999997</v>
      </c>
      <c r="J4" s="111">
        <v>2091133.3</v>
      </c>
      <c r="K4" s="111">
        <v>1112601.4700000002</v>
      </c>
      <c r="L4" s="111">
        <v>578669.9799999999</v>
      </c>
      <c r="M4" s="111">
        <v>489522.92</v>
      </c>
      <c r="N4" s="111">
        <v>241004.41</v>
      </c>
      <c r="O4" s="111">
        <v>258833.8</v>
      </c>
      <c r="P4" s="111">
        <v>168623.95</v>
      </c>
      <c r="Q4" s="111">
        <v>111801.39999999998</v>
      </c>
      <c r="R4" s="111">
        <v>517469.89999999997</v>
      </c>
      <c r="S4" s="111">
        <v>9857662.47</v>
      </c>
      <c r="T4" s="1"/>
    </row>
    <row r="5" spans="1:19" ht="12.75">
      <c r="A5" s="140" t="s">
        <v>70</v>
      </c>
      <c r="B5" s="111">
        <v>1.76</v>
      </c>
      <c r="C5" s="111">
        <v>0.43</v>
      </c>
      <c r="D5" s="111">
        <v>75.86</v>
      </c>
      <c r="E5" s="111">
        <v>41.04</v>
      </c>
      <c r="F5" s="111">
        <v>70.58</v>
      </c>
      <c r="G5" s="111">
        <v>21055.78</v>
      </c>
      <c r="H5" s="111">
        <v>550018.53</v>
      </c>
      <c r="I5" s="111">
        <v>1512562.43</v>
      </c>
      <c r="J5" s="111">
        <v>962646.54</v>
      </c>
      <c r="K5" s="111">
        <v>417043.57</v>
      </c>
      <c r="L5" s="111">
        <v>234643.26</v>
      </c>
      <c r="M5" s="111">
        <v>145495.66</v>
      </c>
      <c r="N5" s="111">
        <v>42947.76</v>
      </c>
      <c r="O5" s="111">
        <v>30233.23</v>
      </c>
      <c r="P5" s="111">
        <v>19732.82</v>
      </c>
      <c r="Q5" s="111">
        <v>3252.78</v>
      </c>
      <c r="R5" s="111">
        <v>19442.69</v>
      </c>
      <c r="S5" s="111">
        <v>3959264.7199999997</v>
      </c>
    </row>
    <row r="6" spans="1:19" ht="12.75">
      <c r="A6" s="140" t="s">
        <v>151</v>
      </c>
      <c r="B6" s="111">
        <v>5.82</v>
      </c>
      <c r="C6" s="111">
        <v>893.62</v>
      </c>
      <c r="D6" s="111">
        <v>1264.68</v>
      </c>
      <c r="E6" s="111">
        <v>336.96</v>
      </c>
      <c r="F6" s="111">
        <v>33.6</v>
      </c>
      <c r="G6" s="111">
        <v>23101.7</v>
      </c>
      <c r="H6" s="111">
        <v>469492.28</v>
      </c>
      <c r="I6" s="111">
        <v>687321.2</v>
      </c>
      <c r="J6" s="111">
        <v>596244.24</v>
      </c>
      <c r="K6" s="111">
        <v>277665.61</v>
      </c>
      <c r="L6" s="111">
        <v>150104.23</v>
      </c>
      <c r="M6" s="111">
        <v>110791.43</v>
      </c>
      <c r="N6" s="111">
        <v>62468.28</v>
      </c>
      <c r="O6" s="111">
        <v>45970.32</v>
      </c>
      <c r="P6" s="111">
        <v>15272.11</v>
      </c>
      <c r="Q6" s="111">
        <v>7822.22</v>
      </c>
      <c r="R6" s="111">
        <v>17093.94</v>
      </c>
      <c r="S6" s="111">
        <v>2465882.2399999998</v>
      </c>
    </row>
    <row r="7" spans="1:19" ht="12.75">
      <c r="A7" s="140" t="s">
        <v>71</v>
      </c>
      <c r="B7" s="111">
        <v>1.6</v>
      </c>
      <c r="C7" s="111">
        <v>1.44</v>
      </c>
      <c r="D7" s="111">
        <v>3.19</v>
      </c>
      <c r="E7" s="111">
        <v>21</v>
      </c>
      <c r="F7" s="111">
        <v>16.72</v>
      </c>
      <c r="G7" s="111">
        <v>364.04</v>
      </c>
      <c r="H7" s="111">
        <v>194159.33</v>
      </c>
      <c r="I7" s="111">
        <v>208776.85</v>
      </c>
      <c r="J7" s="111">
        <v>212194.95</v>
      </c>
      <c r="K7" s="111">
        <v>112060</v>
      </c>
      <c r="L7" s="111">
        <v>52518.06</v>
      </c>
      <c r="M7" s="111">
        <v>51961.2</v>
      </c>
      <c r="N7" s="111">
        <v>18034.44</v>
      </c>
      <c r="O7" s="111">
        <v>14207.08</v>
      </c>
      <c r="P7" s="111">
        <v>8835.64</v>
      </c>
      <c r="Q7" s="111">
        <v>7085.59</v>
      </c>
      <c r="R7" s="111">
        <v>17051.45</v>
      </c>
      <c r="S7" s="111">
        <v>897292.5799999997</v>
      </c>
    </row>
    <row r="8" spans="1:20" ht="12.75">
      <c r="A8" s="140" t="s">
        <v>138</v>
      </c>
      <c r="B8" s="111">
        <v>0.48</v>
      </c>
      <c r="C8" s="111">
        <v>1.36</v>
      </c>
      <c r="D8" s="111">
        <v>37.8</v>
      </c>
      <c r="E8" s="111">
        <v>14.18</v>
      </c>
      <c r="F8" s="111">
        <v>791.55</v>
      </c>
      <c r="G8" s="111">
        <v>23691.7</v>
      </c>
      <c r="H8" s="111">
        <v>5590.8</v>
      </c>
      <c r="I8" s="111">
        <v>11354.75</v>
      </c>
      <c r="J8" s="111">
        <v>9891.03</v>
      </c>
      <c r="K8" s="111">
        <v>9552.29</v>
      </c>
      <c r="L8" s="111">
        <v>4707.39</v>
      </c>
      <c r="M8" s="111">
        <v>14773.13</v>
      </c>
      <c r="N8" s="111">
        <v>3925.84</v>
      </c>
      <c r="O8" s="111">
        <v>4040.9</v>
      </c>
      <c r="P8" s="111">
        <v>6108.46</v>
      </c>
      <c r="Q8" s="111">
        <v>7090.4</v>
      </c>
      <c r="R8" s="111">
        <v>41260.84</v>
      </c>
      <c r="S8" s="111">
        <v>142832.9</v>
      </c>
      <c r="T8" s="1"/>
    </row>
    <row r="9" spans="1:19" ht="12.75">
      <c r="A9" s="140" t="s">
        <v>139</v>
      </c>
      <c r="B9" s="111">
        <v>0.19</v>
      </c>
      <c r="C9" s="111">
        <v>0</v>
      </c>
      <c r="D9" s="111">
        <v>0</v>
      </c>
      <c r="E9" s="111">
        <v>6.04</v>
      </c>
      <c r="F9" s="111">
        <v>7.54</v>
      </c>
      <c r="G9" s="111">
        <v>31.54</v>
      </c>
      <c r="H9" s="111">
        <v>7156.48</v>
      </c>
      <c r="I9" s="111">
        <v>125562.48</v>
      </c>
      <c r="J9" s="111">
        <v>57242.73</v>
      </c>
      <c r="K9" s="111">
        <v>56725.63</v>
      </c>
      <c r="L9" s="111">
        <v>22420.75</v>
      </c>
      <c r="M9" s="111">
        <v>40755.43</v>
      </c>
      <c r="N9" s="111">
        <v>12090.47</v>
      </c>
      <c r="O9" s="111">
        <v>10107.9</v>
      </c>
      <c r="P9" s="111">
        <v>2895.92</v>
      </c>
      <c r="Q9" s="111">
        <v>1069.24</v>
      </c>
      <c r="R9" s="111">
        <v>2034.66</v>
      </c>
      <c r="S9" s="111">
        <v>338106.99999999994</v>
      </c>
    </row>
    <row r="10" spans="1:19" ht="12.75">
      <c r="A10" s="140" t="s">
        <v>140</v>
      </c>
      <c r="B10" s="111">
        <v>0</v>
      </c>
      <c r="C10" s="111">
        <v>0</v>
      </c>
      <c r="D10" s="111">
        <v>4.43</v>
      </c>
      <c r="E10" s="111">
        <v>6.9</v>
      </c>
      <c r="F10" s="111">
        <v>4.8</v>
      </c>
      <c r="G10" s="111">
        <v>2551.7</v>
      </c>
      <c r="H10" s="111">
        <v>29850.39</v>
      </c>
      <c r="I10" s="111">
        <v>146711.19</v>
      </c>
      <c r="J10" s="111">
        <v>115960.15</v>
      </c>
      <c r="K10" s="111">
        <v>50649.84</v>
      </c>
      <c r="L10" s="111">
        <v>18875.93</v>
      </c>
      <c r="M10" s="111">
        <v>14929.63</v>
      </c>
      <c r="N10" s="111">
        <v>9310.55</v>
      </c>
      <c r="O10" s="111">
        <v>7517.26</v>
      </c>
      <c r="P10" s="111">
        <v>3264.82</v>
      </c>
      <c r="Q10" s="111">
        <v>1866.58</v>
      </c>
      <c r="R10" s="111">
        <v>1018.04</v>
      </c>
      <c r="S10" s="111">
        <v>402522.21</v>
      </c>
    </row>
    <row r="11" spans="1:19" ht="12.75">
      <c r="A11" s="140" t="s">
        <v>141</v>
      </c>
      <c r="B11" s="111">
        <v>0.52</v>
      </c>
      <c r="C11" s="111">
        <v>16.86</v>
      </c>
      <c r="D11" s="111">
        <v>11.2</v>
      </c>
      <c r="E11" s="111">
        <v>7.04</v>
      </c>
      <c r="F11" s="111">
        <v>46.84</v>
      </c>
      <c r="G11" s="111">
        <v>30.92</v>
      </c>
      <c r="H11" s="111">
        <v>1717.21</v>
      </c>
      <c r="I11" s="111">
        <v>2745.14</v>
      </c>
      <c r="J11" s="111">
        <v>13307.58</v>
      </c>
      <c r="K11" s="111">
        <v>29138.65</v>
      </c>
      <c r="L11" s="111">
        <v>18377.31</v>
      </c>
      <c r="M11" s="111">
        <v>29190.77</v>
      </c>
      <c r="N11" s="111">
        <v>18325.6</v>
      </c>
      <c r="O11" s="111">
        <v>30782.22</v>
      </c>
      <c r="P11" s="111">
        <v>8797.73</v>
      </c>
      <c r="Q11" s="111">
        <v>11691.48</v>
      </c>
      <c r="R11" s="111">
        <v>29875.17</v>
      </c>
      <c r="S11" s="111">
        <v>194062.24000000005</v>
      </c>
    </row>
    <row r="12" spans="1:19" ht="12.75">
      <c r="A12" s="140" t="s">
        <v>142</v>
      </c>
      <c r="B12" s="111">
        <v>0.37</v>
      </c>
      <c r="C12" s="111">
        <v>1.23</v>
      </c>
      <c r="D12" s="111">
        <v>72</v>
      </c>
      <c r="E12" s="111">
        <v>337.27</v>
      </c>
      <c r="F12" s="111">
        <v>18460.43</v>
      </c>
      <c r="G12" s="111">
        <v>18802.68</v>
      </c>
      <c r="H12" s="111">
        <v>31165.45</v>
      </c>
      <c r="I12" s="111">
        <v>28093.67</v>
      </c>
      <c r="J12" s="111">
        <v>22096.01</v>
      </c>
      <c r="K12" s="111">
        <v>25946.16</v>
      </c>
      <c r="L12" s="111">
        <v>8416.92</v>
      </c>
      <c r="M12" s="111">
        <v>21877.62</v>
      </c>
      <c r="N12" s="111">
        <v>31236.26</v>
      </c>
      <c r="O12" s="111">
        <v>28411.56</v>
      </c>
      <c r="P12" s="111">
        <v>20370.62</v>
      </c>
      <c r="Q12" s="111">
        <v>25449.02</v>
      </c>
      <c r="R12" s="111">
        <v>40434.63</v>
      </c>
      <c r="S12" s="111">
        <v>321171.9</v>
      </c>
    </row>
    <row r="13" spans="1:19" ht="12.75">
      <c r="A13" s="140" t="s">
        <v>143</v>
      </c>
      <c r="B13" s="111">
        <v>8.72</v>
      </c>
      <c r="C13" s="111">
        <v>0.14</v>
      </c>
      <c r="D13" s="111">
        <v>2.96</v>
      </c>
      <c r="E13" s="111">
        <v>25.52</v>
      </c>
      <c r="F13" s="111">
        <v>4.76</v>
      </c>
      <c r="G13" s="111">
        <v>8.12</v>
      </c>
      <c r="H13" s="111">
        <v>406.46</v>
      </c>
      <c r="I13" s="111">
        <v>971.9</v>
      </c>
      <c r="J13" s="111">
        <v>2477.14</v>
      </c>
      <c r="K13" s="111">
        <v>192.18</v>
      </c>
      <c r="L13" s="111">
        <v>699.35</v>
      </c>
      <c r="M13" s="111">
        <v>11774.48</v>
      </c>
      <c r="N13" s="111">
        <v>10215.78</v>
      </c>
      <c r="O13" s="111">
        <v>45053.51</v>
      </c>
      <c r="P13" s="111">
        <v>49182.81</v>
      </c>
      <c r="Q13" s="111">
        <v>23282.26</v>
      </c>
      <c r="R13" s="111">
        <v>225529.84</v>
      </c>
      <c r="S13" s="111">
        <v>369835.93</v>
      </c>
    </row>
    <row r="14" spans="1:19" ht="12.75">
      <c r="A14" s="140" t="s">
        <v>144</v>
      </c>
      <c r="B14" s="111">
        <v>0.56</v>
      </c>
      <c r="C14" s="111">
        <v>0</v>
      </c>
      <c r="D14" s="111">
        <v>0.84</v>
      </c>
      <c r="E14" s="111">
        <v>35.4</v>
      </c>
      <c r="F14" s="111">
        <v>9.88</v>
      </c>
      <c r="G14" s="111">
        <v>832.74</v>
      </c>
      <c r="H14" s="111">
        <v>30693.72</v>
      </c>
      <c r="I14" s="111">
        <v>19396.86</v>
      </c>
      <c r="J14" s="111">
        <v>28749.3</v>
      </c>
      <c r="K14" s="111">
        <v>24584.28</v>
      </c>
      <c r="L14" s="111">
        <v>25694.44</v>
      </c>
      <c r="M14" s="111">
        <v>11782.25</v>
      </c>
      <c r="N14" s="111">
        <v>9070.42</v>
      </c>
      <c r="O14" s="111">
        <v>3085.62</v>
      </c>
      <c r="P14" s="111">
        <v>801.89</v>
      </c>
      <c r="Q14" s="111">
        <v>1097.51</v>
      </c>
      <c r="R14" s="111">
        <v>351.4</v>
      </c>
      <c r="S14" s="111">
        <v>156187.11000000004</v>
      </c>
    </row>
    <row r="15" spans="1:19" ht="12.75">
      <c r="A15" s="140" t="s">
        <v>145</v>
      </c>
      <c r="B15" s="111">
        <v>0.02</v>
      </c>
      <c r="C15" s="111">
        <v>0</v>
      </c>
      <c r="D15" s="111">
        <v>0.16</v>
      </c>
      <c r="E15" s="111">
        <v>0</v>
      </c>
      <c r="F15" s="111">
        <v>0.08</v>
      </c>
      <c r="G15" s="111">
        <v>0.56</v>
      </c>
      <c r="H15" s="111">
        <v>1.4</v>
      </c>
      <c r="I15" s="111">
        <v>5.32</v>
      </c>
      <c r="J15" s="111">
        <v>1752.24</v>
      </c>
      <c r="K15" s="111">
        <v>1720.32</v>
      </c>
      <c r="L15" s="111">
        <v>671.42</v>
      </c>
      <c r="M15" s="111">
        <v>7718.26</v>
      </c>
      <c r="N15" s="111">
        <v>664.87</v>
      </c>
      <c r="O15" s="111">
        <v>21095.93</v>
      </c>
      <c r="P15" s="111">
        <v>15549.39</v>
      </c>
      <c r="Q15" s="111">
        <v>9092.28</v>
      </c>
      <c r="R15" s="111">
        <v>39032.38</v>
      </c>
      <c r="S15" s="111">
        <v>97304.63</v>
      </c>
    </row>
    <row r="16" spans="1:19" ht="12.75">
      <c r="A16" s="140" t="s">
        <v>146</v>
      </c>
      <c r="B16" s="111">
        <v>0.25</v>
      </c>
      <c r="C16" s="111">
        <v>0</v>
      </c>
      <c r="D16" s="111">
        <v>6.72</v>
      </c>
      <c r="E16" s="111">
        <v>32.03</v>
      </c>
      <c r="F16" s="111">
        <v>137.51</v>
      </c>
      <c r="G16" s="111">
        <v>20</v>
      </c>
      <c r="H16" s="111">
        <v>202.2</v>
      </c>
      <c r="I16" s="111">
        <v>61277.7</v>
      </c>
      <c r="J16" s="111">
        <v>50465.36</v>
      </c>
      <c r="K16" s="111">
        <v>93131.58</v>
      </c>
      <c r="L16" s="111">
        <v>32195.73</v>
      </c>
      <c r="M16" s="111">
        <v>21621.36</v>
      </c>
      <c r="N16" s="111">
        <v>15983.36</v>
      </c>
      <c r="O16" s="111">
        <v>10708.4</v>
      </c>
      <c r="P16" s="111">
        <v>7888.22</v>
      </c>
      <c r="Q16" s="111">
        <v>7409.93</v>
      </c>
      <c r="R16" s="111">
        <v>4097.1</v>
      </c>
      <c r="S16" s="111">
        <v>305177.44999999995</v>
      </c>
    </row>
    <row r="17" spans="1:19" ht="12.75">
      <c r="A17" s="140" t="s">
        <v>147</v>
      </c>
      <c r="B17" s="111">
        <v>0.8</v>
      </c>
      <c r="C17" s="111">
        <v>6.3</v>
      </c>
      <c r="D17" s="111">
        <v>229.13</v>
      </c>
      <c r="E17" s="111">
        <v>87.96</v>
      </c>
      <c r="F17" s="111">
        <v>13142.14</v>
      </c>
      <c r="G17" s="111">
        <v>1740.14</v>
      </c>
      <c r="H17" s="111">
        <v>21433.24</v>
      </c>
      <c r="I17" s="111">
        <v>9432.78</v>
      </c>
      <c r="J17" s="111">
        <v>15243.23</v>
      </c>
      <c r="K17" s="111">
        <v>13155.62</v>
      </c>
      <c r="L17" s="111">
        <v>8675.09</v>
      </c>
      <c r="M17" s="111">
        <v>6264.69</v>
      </c>
      <c r="N17" s="111">
        <v>6721.43</v>
      </c>
      <c r="O17" s="111">
        <v>7433.64</v>
      </c>
      <c r="P17" s="111">
        <v>7218.34</v>
      </c>
      <c r="Q17" s="111">
        <v>5447.69</v>
      </c>
      <c r="R17" s="111">
        <v>65095.59</v>
      </c>
      <c r="S17" s="111">
        <v>181327.81</v>
      </c>
    </row>
    <row r="18" spans="1:19" ht="12.75">
      <c r="A18" s="140" t="s">
        <v>148</v>
      </c>
      <c r="B18" s="111">
        <v>0.42</v>
      </c>
      <c r="C18" s="111">
        <v>36.25</v>
      </c>
      <c r="D18" s="111">
        <v>52.91</v>
      </c>
      <c r="E18" s="111">
        <v>151.35</v>
      </c>
      <c r="F18" s="111">
        <v>883.54</v>
      </c>
      <c r="G18" s="111">
        <v>695.51</v>
      </c>
      <c r="H18" s="111">
        <v>1236.36</v>
      </c>
      <c r="I18" s="111">
        <v>284.41</v>
      </c>
      <c r="J18" s="111">
        <v>2862.8</v>
      </c>
      <c r="K18" s="111">
        <v>1035.74</v>
      </c>
      <c r="L18" s="111">
        <v>670.1</v>
      </c>
      <c r="M18" s="111">
        <v>587.01</v>
      </c>
      <c r="N18" s="111">
        <v>9.35</v>
      </c>
      <c r="O18" s="111">
        <v>186.23</v>
      </c>
      <c r="P18" s="111">
        <v>2705.18</v>
      </c>
      <c r="Q18" s="111">
        <v>144.42</v>
      </c>
      <c r="R18" s="111">
        <v>15152.17</v>
      </c>
      <c r="S18" s="111">
        <v>26693.75</v>
      </c>
    </row>
    <row r="19" spans="1:19" ht="12.75">
      <c r="A19" s="109" t="s">
        <v>2</v>
      </c>
      <c r="B19" s="111">
        <v>6.35</v>
      </c>
      <c r="C19" s="111">
        <v>2016.35</v>
      </c>
      <c r="D19" s="111">
        <v>726.29</v>
      </c>
      <c r="E19" s="111">
        <v>3.49</v>
      </c>
      <c r="F19" s="111">
        <v>4.2</v>
      </c>
      <c r="G19" s="111">
        <v>66.87</v>
      </c>
      <c r="H19" s="111">
        <v>21.79</v>
      </c>
      <c r="I19" s="111">
        <v>363.81</v>
      </c>
      <c r="J19" s="111">
        <v>635.32</v>
      </c>
      <c r="K19" s="111">
        <v>4832.76</v>
      </c>
      <c r="L19" s="111">
        <v>8747.59</v>
      </c>
      <c r="M19" s="111">
        <v>11673.08</v>
      </c>
      <c r="N19" s="111">
        <v>11832.27</v>
      </c>
      <c r="O19" s="111">
        <v>14765.37</v>
      </c>
      <c r="P19" s="111">
        <v>18521.99</v>
      </c>
      <c r="Q19" s="111">
        <v>32084.2</v>
      </c>
      <c r="R19" s="111">
        <v>169254.15</v>
      </c>
      <c r="S19" s="111">
        <v>275555.88</v>
      </c>
    </row>
    <row r="20" spans="1:19" ht="12.75">
      <c r="A20" s="109" t="s">
        <v>3</v>
      </c>
      <c r="B20" s="111">
        <v>7.4</v>
      </c>
      <c r="C20" s="111">
        <v>114.8</v>
      </c>
      <c r="D20" s="111">
        <v>1692.56</v>
      </c>
      <c r="E20" s="111">
        <v>840.5</v>
      </c>
      <c r="F20" s="111">
        <v>35335.87</v>
      </c>
      <c r="G20" s="111">
        <v>66407.67</v>
      </c>
      <c r="H20" s="111">
        <v>43237.9</v>
      </c>
      <c r="I20" s="111">
        <v>54525.31</v>
      </c>
      <c r="J20" s="111">
        <v>33610.04</v>
      </c>
      <c r="K20" s="111">
        <v>136729.47</v>
      </c>
      <c r="L20" s="111">
        <v>91593.28</v>
      </c>
      <c r="M20" s="111">
        <v>64206.76</v>
      </c>
      <c r="N20" s="111">
        <v>47222.57</v>
      </c>
      <c r="O20" s="111">
        <v>27609.06</v>
      </c>
      <c r="P20" s="111">
        <v>22429.44</v>
      </c>
      <c r="Q20" s="111">
        <v>12933.15</v>
      </c>
      <c r="R20" s="111">
        <v>24214.28</v>
      </c>
      <c r="S20" s="111">
        <v>662710.06</v>
      </c>
    </row>
    <row r="21" spans="1:19" ht="12.75">
      <c r="A21" s="109" t="s">
        <v>171</v>
      </c>
      <c r="B21" s="111">
        <v>14777.980000000001</v>
      </c>
      <c r="C21" s="111">
        <v>5638.1900000000005</v>
      </c>
      <c r="D21" s="111">
        <v>3906.82</v>
      </c>
      <c r="E21" s="111">
        <v>5816.53</v>
      </c>
      <c r="F21" s="111">
        <v>10402.460000000001</v>
      </c>
      <c r="G21" s="111">
        <v>64573.25</v>
      </c>
      <c r="H21" s="111">
        <v>594960.7500000001</v>
      </c>
      <c r="I21" s="111">
        <v>1624853.75</v>
      </c>
      <c r="J21" s="111">
        <v>1065262.96</v>
      </c>
      <c r="K21" s="111">
        <v>2824282.48</v>
      </c>
      <c r="L21" s="111">
        <v>977975.31</v>
      </c>
      <c r="M21" s="111">
        <v>934364.39</v>
      </c>
      <c r="N21" s="111">
        <v>332868.3900000001</v>
      </c>
      <c r="O21" s="111">
        <v>549041.06</v>
      </c>
      <c r="P21" s="111">
        <v>161978.87</v>
      </c>
      <c r="Q21" s="111">
        <v>82175.49</v>
      </c>
      <c r="R21" s="111">
        <v>773411.85</v>
      </c>
      <c r="S21" s="111">
        <v>10026290.530000001</v>
      </c>
    </row>
    <row r="22" spans="1:19" ht="12.75">
      <c r="A22" s="140" t="s">
        <v>72</v>
      </c>
      <c r="B22" s="111">
        <v>13524.03</v>
      </c>
      <c r="C22" s="111">
        <v>5293.44</v>
      </c>
      <c r="D22" s="111">
        <v>3777.52</v>
      </c>
      <c r="E22" s="111">
        <v>5406.47</v>
      </c>
      <c r="F22" s="111">
        <v>9221.68</v>
      </c>
      <c r="G22" s="111">
        <v>59844.19</v>
      </c>
      <c r="H22" s="111">
        <v>591286.29</v>
      </c>
      <c r="I22" s="111">
        <v>1602602.57</v>
      </c>
      <c r="J22" s="111">
        <v>1049372.93</v>
      </c>
      <c r="K22" s="111">
        <v>2709088.81</v>
      </c>
      <c r="L22" s="111">
        <v>910527.83</v>
      </c>
      <c r="M22" s="111">
        <v>818963.49</v>
      </c>
      <c r="N22" s="111">
        <v>240713.17</v>
      </c>
      <c r="O22" s="111">
        <v>432606.76</v>
      </c>
      <c r="P22" s="111">
        <v>132214.68</v>
      </c>
      <c r="Q22" s="111">
        <v>60377.81</v>
      </c>
      <c r="R22" s="111">
        <v>489629.41</v>
      </c>
      <c r="S22" s="111">
        <v>9134451.08</v>
      </c>
    </row>
    <row r="23" spans="1:19" ht="12.75">
      <c r="A23" s="140" t="s">
        <v>73</v>
      </c>
      <c r="B23" s="111">
        <v>1253.86</v>
      </c>
      <c r="C23" s="111">
        <v>344.06</v>
      </c>
      <c r="D23" s="111">
        <v>128.81</v>
      </c>
      <c r="E23" s="111">
        <v>404.78</v>
      </c>
      <c r="F23" s="111">
        <v>1112.97</v>
      </c>
      <c r="G23" s="111">
        <v>3196.7</v>
      </c>
      <c r="H23" s="111">
        <v>2194.16</v>
      </c>
      <c r="I23" s="111">
        <v>6443.33</v>
      </c>
      <c r="J23" s="111">
        <v>11467.77</v>
      </c>
      <c r="K23" s="111">
        <v>109107.23</v>
      </c>
      <c r="L23" s="111">
        <v>50557.55</v>
      </c>
      <c r="M23" s="111">
        <v>102068.79</v>
      </c>
      <c r="N23" s="111">
        <v>85927.63</v>
      </c>
      <c r="O23" s="111">
        <v>108425.82</v>
      </c>
      <c r="P23" s="111">
        <v>29212.76</v>
      </c>
      <c r="Q23" s="111">
        <v>17423</v>
      </c>
      <c r="R23" s="111">
        <v>133669.91</v>
      </c>
      <c r="S23" s="111">
        <v>662939.13</v>
      </c>
    </row>
    <row r="24" spans="1:19" ht="12.75">
      <c r="A24" s="140" t="s">
        <v>74</v>
      </c>
      <c r="B24" s="111">
        <v>0.09</v>
      </c>
      <c r="C24" s="111">
        <v>0.09</v>
      </c>
      <c r="D24" s="111">
        <v>0.19</v>
      </c>
      <c r="E24" s="111">
        <v>0.09</v>
      </c>
      <c r="F24" s="111">
        <v>0</v>
      </c>
      <c r="G24" s="111">
        <v>0.75</v>
      </c>
      <c r="H24" s="111">
        <v>6.38</v>
      </c>
      <c r="I24" s="111">
        <v>0.75</v>
      </c>
      <c r="J24" s="111">
        <v>0.19</v>
      </c>
      <c r="K24" s="111">
        <v>5.34</v>
      </c>
      <c r="L24" s="111">
        <v>35.63</v>
      </c>
      <c r="M24" s="111">
        <v>9.64</v>
      </c>
      <c r="N24" s="111">
        <v>31.69</v>
      </c>
      <c r="O24" s="111">
        <v>635.6</v>
      </c>
      <c r="P24" s="111">
        <v>11.24</v>
      </c>
      <c r="Q24" s="111">
        <v>6.28</v>
      </c>
      <c r="R24" s="111">
        <v>135554.67</v>
      </c>
      <c r="S24" s="111">
        <v>136298.62000000002</v>
      </c>
    </row>
    <row r="25" spans="1:19" ht="12.75">
      <c r="A25" s="140" t="s">
        <v>173</v>
      </c>
      <c r="B25" s="111">
        <v>0</v>
      </c>
      <c r="C25" s="111">
        <v>0.6</v>
      </c>
      <c r="D25" s="111">
        <v>0.3</v>
      </c>
      <c r="E25" s="111">
        <v>0.24</v>
      </c>
      <c r="F25" s="111">
        <v>67.44</v>
      </c>
      <c r="G25" s="111">
        <v>1525.92</v>
      </c>
      <c r="H25" s="111">
        <v>1431.3</v>
      </c>
      <c r="I25" s="111">
        <v>15198.46</v>
      </c>
      <c r="J25" s="111">
        <v>4144.26</v>
      </c>
      <c r="K25" s="111">
        <v>3582.73</v>
      </c>
      <c r="L25" s="111">
        <v>16046.03</v>
      </c>
      <c r="M25" s="111">
        <v>5813.25</v>
      </c>
      <c r="N25" s="111">
        <v>4332.63</v>
      </c>
      <c r="O25" s="111">
        <v>140.97</v>
      </c>
      <c r="P25" s="111">
        <v>2.46</v>
      </c>
      <c r="Q25" s="111">
        <v>251.19</v>
      </c>
      <c r="R25" s="111">
        <v>25.12</v>
      </c>
      <c r="S25" s="111">
        <v>52562.9</v>
      </c>
    </row>
    <row r="26" spans="1:19" ht="12.75">
      <c r="A26" s="140" t="s">
        <v>172</v>
      </c>
      <c r="B26" s="111">
        <v>0</v>
      </c>
      <c r="C26" s="111">
        <v>0</v>
      </c>
      <c r="D26" s="111">
        <v>0</v>
      </c>
      <c r="E26" s="111">
        <v>4.95</v>
      </c>
      <c r="F26" s="111">
        <v>0.37</v>
      </c>
      <c r="G26" s="111">
        <v>5.69</v>
      </c>
      <c r="H26" s="111">
        <v>42.62</v>
      </c>
      <c r="I26" s="111">
        <v>608.64</v>
      </c>
      <c r="J26" s="111">
        <v>277.81</v>
      </c>
      <c r="K26" s="111">
        <v>2498.37</v>
      </c>
      <c r="L26" s="111">
        <v>808.27</v>
      </c>
      <c r="M26" s="111">
        <v>7509.22</v>
      </c>
      <c r="N26" s="111">
        <v>1863.27</v>
      </c>
      <c r="O26" s="111">
        <v>7231.91</v>
      </c>
      <c r="P26" s="111">
        <v>537.73</v>
      </c>
      <c r="Q26" s="111">
        <v>4117.21</v>
      </c>
      <c r="R26" s="111">
        <v>14532.74</v>
      </c>
      <c r="S26" s="111">
        <v>40038.799999999996</v>
      </c>
    </row>
    <row r="27" spans="1:19" ht="12.75">
      <c r="A27" s="109" t="s">
        <v>4</v>
      </c>
      <c r="B27" s="111">
        <v>177.06</v>
      </c>
      <c r="C27" s="111">
        <v>6.47</v>
      </c>
      <c r="D27" s="111">
        <v>223.48</v>
      </c>
      <c r="E27" s="111">
        <v>56114.87</v>
      </c>
      <c r="F27" s="111">
        <v>62115.1</v>
      </c>
      <c r="G27" s="111">
        <v>31075.99</v>
      </c>
      <c r="H27" s="111">
        <v>22379.99</v>
      </c>
      <c r="I27" s="111">
        <v>11773.47</v>
      </c>
      <c r="J27" s="111">
        <v>1520.09</v>
      </c>
      <c r="K27" s="111">
        <v>2427.79</v>
      </c>
      <c r="L27" s="111">
        <v>1615.03</v>
      </c>
      <c r="M27" s="111">
        <v>463.98</v>
      </c>
      <c r="N27" s="111">
        <v>543.96</v>
      </c>
      <c r="O27" s="111">
        <v>348.99</v>
      </c>
      <c r="P27" s="111">
        <v>2.31</v>
      </c>
      <c r="Q27" s="111">
        <v>2.03</v>
      </c>
      <c r="R27" s="111">
        <v>742.85</v>
      </c>
      <c r="S27" s="111">
        <v>191533.46</v>
      </c>
    </row>
    <row r="28" spans="1:20" ht="12.75">
      <c r="A28" s="109" t="s">
        <v>188</v>
      </c>
      <c r="B28" s="111">
        <v>105.13999999999999</v>
      </c>
      <c r="C28" s="111">
        <v>22642.9</v>
      </c>
      <c r="D28" s="111">
        <v>45965.485</v>
      </c>
      <c r="E28" s="111">
        <v>3832.9849999999997</v>
      </c>
      <c r="F28" s="111">
        <v>85568.74500000001</v>
      </c>
      <c r="G28" s="111">
        <v>656831.28</v>
      </c>
      <c r="H28" s="111">
        <v>1222550.645</v>
      </c>
      <c r="I28" s="111">
        <v>1027240.14</v>
      </c>
      <c r="J28" s="111">
        <v>1041514.785</v>
      </c>
      <c r="K28" s="111">
        <v>1023101.0549999999</v>
      </c>
      <c r="L28" s="111">
        <v>589226.0700000001</v>
      </c>
      <c r="M28" s="111">
        <v>430368.71</v>
      </c>
      <c r="N28" s="111">
        <v>237530.105</v>
      </c>
      <c r="O28" s="111">
        <v>100218.44</v>
      </c>
      <c r="P28" s="111">
        <v>135061.81</v>
      </c>
      <c r="Q28" s="111">
        <v>54698.35</v>
      </c>
      <c r="R28" s="111">
        <v>114529.22</v>
      </c>
      <c r="S28" s="111">
        <v>6790985.865</v>
      </c>
      <c r="T28" s="1"/>
    </row>
    <row r="29" spans="1:19" ht="12.75">
      <c r="A29" s="140" t="s">
        <v>152</v>
      </c>
      <c r="B29" s="111">
        <v>0</v>
      </c>
      <c r="C29" s="111">
        <v>0</v>
      </c>
      <c r="D29" s="111">
        <v>0</v>
      </c>
      <c r="E29" s="111">
        <v>0</v>
      </c>
      <c r="F29" s="111">
        <v>0.04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0.04</v>
      </c>
      <c r="Q29" s="111">
        <v>0.11</v>
      </c>
      <c r="R29" s="111">
        <v>5510.34</v>
      </c>
      <c r="S29" s="111">
        <v>5510.53</v>
      </c>
    </row>
    <row r="30" spans="1:19" ht="12.75">
      <c r="A30" s="140" t="s">
        <v>153</v>
      </c>
      <c r="B30" s="111">
        <v>0.25</v>
      </c>
      <c r="C30" s="111">
        <v>12.55</v>
      </c>
      <c r="D30" s="111">
        <v>10340.825</v>
      </c>
      <c r="E30" s="111">
        <v>1213.7250000000001</v>
      </c>
      <c r="F30" s="111">
        <v>324.02500000000003</v>
      </c>
      <c r="G30" s="111">
        <v>3782.4</v>
      </c>
      <c r="H30" s="111">
        <v>9422.375</v>
      </c>
      <c r="I30" s="111">
        <v>5575.65</v>
      </c>
      <c r="J30" s="111">
        <v>11766.975</v>
      </c>
      <c r="K30" s="111">
        <v>13496.125</v>
      </c>
      <c r="L30" s="111">
        <v>5071.5</v>
      </c>
      <c r="M30" s="111">
        <v>4045</v>
      </c>
      <c r="N30" s="111">
        <v>2423.725</v>
      </c>
      <c r="O30" s="111">
        <v>5016</v>
      </c>
      <c r="P30" s="111">
        <v>1570.75</v>
      </c>
      <c r="Q30" s="111">
        <v>801.3</v>
      </c>
      <c r="R30" s="111">
        <v>1548.15</v>
      </c>
      <c r="S30" s="111">
        <v>76411.325</v>
      </c>
    </row>
    <row r="31" spans="1:19" ht="12.75">
      <c r="A31" s="140" t="s">
        <v>154</v>
      </c>
      <c r="B31" s="111">
        <v>25.29</v>
      </c>
      <c r="C31" s="111">
        <v>6966.08</v>
      </c>
      <c r="D31" s="111">
        <v>10720.79</v>
      </c>
      <c r="E31" s="111">
        <v>399.79</v>
      </c>
      <c r="F31" s="111">
        <v>35090.47</v>
      </c>
      <c r="G31" s="111">
        <v>401737.2</v>
      </c>
      <c r="H31" s="111">
        <v>652284.35</v>
      </c>
      <c r="I31" s="111">
        <v>412743.34</v>
      </c>
      <c r="J31" s="111">
        <v>459465.15</v>
      </c>
      <c r="K31" s="111">
        <v>396936.51</v>
      </c>
      <c r="L31" s="111">
        <v>354100.77</v>
      </c>
      <c r="M31" s="111">
        <v>97176.46</v>
      </c>
      <c r="N31" s="111">
        <v>46043.22</v>
      </c>
      <c r="O31" s="111">
        <v>20556.62</v>
      </c>
      <c r="P31" s="111">
        <v>15420.12</v>
      </c>
      <c r="Q31" s="111">
        <v>5871.16</v>
      </c>
      <c r="R31" s="111">
        <v>17874.47</v>
      </c>
      <c r="S31" s="111">
        <v>2933411.7900000005</v>
      </c>
    </row>
    <row r="32" spans="1:19" ht="12.75">
      <c r="A32" s="140" t="s">
        <v>155</v>
      </c>
      <c r="B32" s="111">
        <v>79.6</v>
      </c>
      <c r="C32" s="111">
        <v>1177.04</v>
      </c>
      <c r="D32" s="111">
        <v>7150.78</v>
      </c>
      <c r="E32" s="111">
        <v>2217.77</v>
      </c>
      <c r="F32" s="111">
        <v>50151.32</v>
      </c>
      <c r="G32" s="111">
        <v>251304.52</v>
      </c>
      <c r="H32" s="111">
        <v>560820.33</v>
      </c>
      <c r="I32" s="111">
        <v>601193.55</v>
      </c>
      <c r="J32" s="111">
        <v>547019.43</v>
      </c>
      <c r="K32" s="111">
        <v>567455.44</v>
      </c>
      <c r="L32" s="111">
        <v>215579.66</v>
      </c>
      <c r="M32" s="111">
        <v>322187.37</v>
      </c>
      <c r="N32" s="111">
        <v>172765.73</v>
      </c>
      <c r="O32" s="111">
        <v>72559.13</v>
      </c>
      <c r="P32" s="111">
        <v>116694.33</v>
      </c>
      <c r="Q32" s="111">
        <v>47085.95</v>
      </c>
      <c r="R32" s="111">
        <v>87093.83</v>
      </c>
      <c r="S32" s="111">
        <v>3622535.7800000003</v>
      </c>
    </row>
    <row r="33" spans="1:19" ht="12.75">
      <c r="A33" s="140" t="s">
        <v>156</v>
      </c>
      <c r="B33" s="111">
        <v>0</v>
      </c>
      <c r="C33" s="111">
        <v>14487.23</v>
      </c>
      <c r="D33" s="111">
        <v>17753.09</v>
      </c>
      <c r="E33" s="111">
        <v>1.7</v>
      </c>
      <c r="F33" s="111">
        <v>2.89</v>
      </c>
      <c r="G33" s="111">
        <v>7.16</v>
      </c>
      <c r="H33" s="111">
        <v>23.59</v>
      </c>
      <c r="I33" s="111">
        <v>7727.6</v>
      </c>
      <c r="J33" s="111">
        <v>23263.23</v>
      </c>
      <c r="K33" s="111">
        <v>45212.98</v>
      </c>
      <c r="L33" s="111">
        <v>14474.14</v>
      </c>
      <c r="M33" s="111">
        <v>6959.88</v>
      </c>
      <c r="N33" s="111">
        <v>16297.43</v>
      </c>
      <c r="O33" s="111">
        <v>2086.69</v>
      </c>
      <c r="P33" s="111">
        <v>1376.57</v>
      </c>
      <c r="Q33" s="111">
        <v>939.83</v>
      </c>
      <c r="R33" s="111">
        <v>2502.43</v>
      </c>
      <c r="S33" s="111">
        <v>153116.44</v>
      </c>
    </row>
    <row r="34" spans="1:19" ht="12.75" hidden="1">
      <c r="A34" s="109" t="s">
        <v>135</v>
      </c>
      <c r="B34" s="111">
        <v>85.005</v>
      </c>
      <c r="C34" s="111">
        <v>22615.675</v>
      </c>
      <c r="D34" s="111">
        <v>38353.125</v>
      </c>
      <c r="E34" s="111">
        <v>2165.5099999999998</v>
      </c>
      <c r="F34" s="111">
        <v>84160.31999999999</v>
      </c>
      <c r="G34" s="111">
        <v>629385.335</v>
      </c>
      <c r="H34" s="111">
        <v>1165332.2750000001</v>
      </c>
      <c r="I34" s="111">
        <v>922036.965</v>
      </c>
      <c r="J34" s="111">
        <v>897435.0299999999</v>
      </c>
      <c r="K34" s="111">
        <v>931534.13</v>
      </c>
      <c r="L34" s="111">
        <v>499350.16</v>
      </c>
      <c r="M34" s="111">
        <v>350079.12499999994</v>
      </c>
      <c r="N34" s="111">
        <v>177671.725</v>
      </c>
      <c r="O34" s="111">
        <v>81057.92</v>
      </c>
      <c r="P34" s="111">
        <v>94309.89</v>
      </c>
      <c r="Q34" s="111">
        <v>36239.42</v>
      </c>
      <c r="R34" s="111">
        <v>60829.77</v>
      </c>
      <c r="S34" s="111">
        <v>5992641.379999999</v>
      </c>
    </row>
    <row r="35" spans="1:19" ht="12.75" hidden="1">
      <c r="A35" s="140" t="s">
        <v>157</v>
      </c>
      <c r="B35" s="111">
        <v>0</v>
      </c>
      <c r="C35" s="111">
        <v>0</v>
      </c>
      <c r="D35" s="111">
        <v>0</v>
      </c>
      <c r="E35" s="111">
        <v>0</v>
      </c>
      <c r="F35" s="111">
        <v>0.04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  <c r="N35" s="111">
        <v>0</v>
      </c>
      <c r="O35" s="111">
        <v>0</v>
      </c>
      <c r="P35" s="111">
        <v>0.04</v>
      </c>
      <c r="Q35" s="111">
        <v>0.11</v>
      </c>
      <c r="R35" s="111">
        <v>5510.34</v>
      </c>
      <c r="S35" s="111">
        <v>5510.53</v>
      </c>
    </row>
    <row r="36" spans="1:19" ht="12.75" hidden="1">
      <c r="A36" s="140" t="s">
        <v>158</v>
      </c>
      <c r="B36" s="111">
        <v>0.175</v>
      </c>
      <c r="C36" s="111">
        <v>8.675</v>
      </c>
      <c r="D36" s="111">
        <v>5188.475</v>
      </c>
      <c r="E36" s="111">
        <v>57.1</v>
      </c>
      <c r="F36" s="111">
        <v>192.5</v>
      </c>
      <c r="G36" s="111">
        <v>3772.2250000000004</v>
      </c>
      <c r="H36" s="111">
        <v>9400.875</v>
      </c>
      <c r="I36" s="111">
        <v>5566.825000000001</v>
      </c>
      <c r="J36" s="111">
        <v>11717.8</v>
      </c>
      <c r="K36" s="111">
        <v>5949.9</v>
      </c>
      <c r="L36" s="111">
        <v>5057.5</v>
      </c>
      <c r="M36" s="111">
        <v>2047.775</v>
      </c>
      <c r="N36" s="111">
        <v>1906.325</v>
      </c>
      <c r="O36" s="111">
        <v>4406.35</v>
      </c>
      <c r="P36" s="111">
        <v>1159.15</v>
      </c>
      <c r="Q36" s="111">
        <v>269.8</v>
      </c>
      <c r="R36" s="111">
        <v>1208.3</v>
      </c>
      <c r="S36" s="111">
        <v>57909.75000000001</v>
      </c>
    </row>
    <row r="37" spans="1:19" ht="12.75" hidden="1">
      <c r="A37" s="140" t="s">
        <v>159</v>
      </c>
      <c r="B37" s="111">
        <v>24.77</v>
      </c>
      <c r="C37" s="111">
        <v>6962.87</v>
      </c>
      <c r="D37" s="111">
        <v>8302.58</v>
      </c>
      <c r="E37" s="111">
        <v>167.24</v>
      </c>
      <c r="F37" s="111">
        <v>33998.74</v>
      </c>
      <c r="G37" s="111">
        <v>392638.31</v>
      </c>
      <c r="H37" s="111">
        <v>618881.96</v>
      </c>
      <c r="I37" s="111">
        <v>348247.83</v>
      </c>
      <c r="J37" s="111">
        <v>383651.37</v>
      </c>
      <c r="K37" s="111">
        <v>354822.13</v>
      </c>
      <c r="L37" s="111">
        <v>305046.51</v>
      </c>
      <c r="M37" s="111">
        <v>68436.93</v>
      </c>
      <c r="N37" s="111">
        <v>32848.62</v>
      </c>
      <c r="O37" s="111">
        <v>8457.8</v>
      </c>
      <c r="P37" s="111">
        <v>8716.11</v>
      </c>
      <c r="Q37" s="111">
        <v>1439.26</v>
      </c>
      <c r="R37" s="111">
        <v>4185.31</v>
      </c>
      <c r="S37" s="111">
        <v>2576828.3399999994</v>
      </c>
    </row>
    <row r="38" spans="1:19" ht="12.75" hidden="1">
      <c r="A38" s="140" t="s">
        <v>160</v>
      </c>
      <c r="B38" s="111">
        <v>60.06</v>
      </c>
      <c r="C38" s="111">
        <v>1156.9</v>
      </c>
      <c r="D38" s="111">
        <v>7109.08</v>
      </c>
      <c r="E38" s="111">
        <v>1939.55</v>
      </c>
      <c r="F38" s="111">
        <v>49966.15</v>
      </c>
      <c r="G38" s="111">
        <v>232968.6</v>
      </c>
      <c r="H38" s="111">
        <v>537025.85</v>
      </c>
      <c r="I38" s="111">
        <v>560498.21</v>
      </c>
      <c r="J38" s="111">
        <v>479244.49</v>
      </c>
      <c r="K38" s="111">
        <v>525561.64</v>
      </c>
      <c r="L38" s="111">
        <v>174809.86</v>
      </c>
      <c r="M38" s="111">
        <v>273064.99</v>
      </c>
      <c r="N38" s="111">
        <v>127458.68</v>
      </c>
      <c r="O38" s="111">
        <v>66119.36</v>
      </c>
      <c r="P38" s="111">
        <v>83666.8</v>
      </c>
      <c r="Q38" s="111">
        <v>33597</v>
      </c>
      <c r="R38" s="111">
        <v>47477.36</v>
      </c>
      <c r="S38" s="111">
        <v>3201724.5799999996</v>
      </c>
    </row>
    <row r="39" spans="1:19" ht="12.75" hidden="1">
      <c r="A39" s="140" t="s">
        <v>161</v>
      </c>
      <c r="B39" s="111">
        <v>0</v>
      </c>
      <c r="C39" s="111">
        <v>14487.23</v>
      </c>
      <c r="D39" s="111">
        <v>17752.99</v>
      </c>
      <c r="E39" s="111">
        <v>1.62</v>
      </c>
      <c r="F39" s="111">
        <v>2.89</v>
      </c>
      <c r="G39" s="111">
        <v>6.2</v>
      </c>
      <c r="H39" s="111">
        <v>23.59</v>
      </c>
      <c r="I39" s="111">
        <v>7724.1</v>
      </c>
      <c r="J39" s="111">
        <v>22821.37</v>
      </c>
      <c r="K39" s="111">
        <v>45200.46</v>
      </c>
      <c r="L39" s="111">
        <v>14436.29</v>
      </c>
      <c r="M39" s="111">
        <v>6529.43</v>
      </c>
      <c r="N39" s="111">
        <v>15458.1</v>
      </c>
      <c r="O39" s="111">
        <v>2074.41</v>
      </c>
      <c r="P39" s="111">
        <v>767.79</v>
      </c>
      <c r="Q39" s="111">
        <v>933.25</v>
      </c>
      <c r="R39" s="111">
        <v>2448.46</v>
      </c>
      <c r="S39" s="111">
        <v>150668.18000000002</v>
      </c>
    </row>
    <row r="40" spans="1:19" ht="12.75" hidden="1">
      <c r="A40" s="109" t="s">
        <v>136</v>
      </c>
      <c r="B40" s="111">
        <v>20.16</v>
      </c>
      <c r="C40" s="111">
        <v>26.185000000000002</v>
      </c>
      <c r="D40" s="111">
        <v>7603.290000000001</v>
      </c>
      <c r="E40" s="111">
        <v>346.575</v>
      </c>
      <c r="F40" s="111">
        <v>321.595</v>
      </c>
      <c r="G40" s="111">
        <v>27371.800000000003</v>
      </c>
      <c r="H40" s="111">
        <v>57023.935</v>
      </c>
      <c r="I40" s="111">
        <v>94502.815</v>
      </c>
      <c r="J40" s="111">
        <v>121782.505</v>
      </c>
      <c r="K40" s="111">
        <v>65916.59</v>
      </c>
      <c r="L40" s="111">
        <v>56052.604999999996</v>
      </c>
      <c r="M40" s="111">
        <v>62298.595</v>
      </c>
      <c r="N40" s="111">
        <v>47789.725000000006</v>
      </c>
      <c r="O40" s="111">
        <v>12414.365</v>
      </c>
      <c r="P40" s="111">
        <v>35204.49</v>
      </c>
      <c r="Q40" s="111">
        <v>15354.574999999999</v>
      </c>
      <c r="R40" s="111">
        <v>50921.635</v>
      </c>
      <c r="S40" s="111">
        <v>654951.4399999998</v>
      </c>
    </row>
    <row r="41" spans="1:19" ht="12.75" hidden="1">
      <c r="A41" s="140" t="s">
        <v>162</v>
      </c>
      <c r="B41" s="111">
        <v>0</v>
      </c>
      <c r="C41" s="111">
        <v>0</v>
      </c>
      <c r="D41" s="111">
        <v>0</v>
      </c>
      <c r="E41" s="111">
        <v>0</v>
      </c>
      <c r="F41" s="111">
        <v>0</v>
      </c>
      <c r="G41" s="111">
        <v>0</v>
      </c>
      <c r="H41" s="111">
        <v>0</v>
      </c>
      <c r="I41" s="111">
        <v>0</v>
      </c>
      <c r="J41" s="111">
        <v>0</v>
      </c>
      <c r="K41" s="111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  <c r="Q41" s="111">
        <v>0</v>
      </c>
      <c r="R41" s="111">
        <v>0</v>
      </c>
      <c r="S41" s="111">
        <v>0</v>
      </c>
    </row>
    <row r="42" spans="1:19" ht="12.75" hidden="1">
      <c r="A42" s="140" t="s">
        <v>163</v>
      </c>
      <c r="B42" s="111">
        <v>0.1</v>
      </c>
      <c r="C42" s="111">
        <v>3.875</v>
      </c>
      <c r="D42" s="111">
        <v>5152.35</v>
      </c>
      <c r="E42" s="111">
        <v>48.325</v>
      </c>
      <c r="F42" s="111">
        <v>0.025</v>
      </c>
      <c r="G42" s="111">
        <v>8.700000000000001</v>
      </c>
      <c r="H42" s="111">
        <v>20.975</v>
      </c>
      <c r="I42" s="111">
        <v>0.875</v>
      </c>
      <c r="J42" s="111">
        <v>29.025</v>
      </c>
      <c r="K42" s="111">
        <v>19.05</v>
      </c>
      <c r="L42" s="111">
        <v>3.375</v>
      </c>
      <c r="M42" s="111">
        <v>1163.025</v>
      </c>
      <c r="N42" s="111">
        <v>10.225000000000001</v>
      </c>
      <c r="O42" s="111">
        <v>110.325</v>
      </c>
      <c r="P42" s="111">
        <v>51.05</v>
      </c>
      <c r="Q42" s="111">
        <v>3.175</v>
      </c>
      <c r="R42" s="111">
        <v>213.525</v>
      </c>
      <c r="S42" s="111">
        <v>6838.000000000001</v>
      </c>
    </row>
    <row r="43" spans="1:19" ht="12.75" hidden="1">
      <c r="A43" s="140" t="s">
        <v>164</v>
      </c>
      <c r="B43" s="111">
        <v>0.52</v>
      </c>
      <c r="C43" s="111">
        <v>2.26</v>
      </c>
      <c r="D43" s="111">
        <v>2416.1</v>
      </c>
      <c r="E43" s="111">
        <v>231.6</v>
      </c>
      <c r="F43" s="111">
        <v>188.39</v>
      </c>
      <c r="G43" s="111">
        <v>9084.35</v>
      </c>
      <c r="H43" s="111">
        <v>33392.43</v>
      </c>
      <c r="I43" s="111">
        <v>61831.6</v>
      </c>
      <c r="J43" s="111">
        <v>62958.26</v>
      </c>
      <c r="K43" s="111">
        <v>25382.85</v>
      </c>
      <c r="L43" s="111">
        <v>17936.12</v>
      </c>
      <c r="M43" s="111">
        <v>14625.86</v>
      </c>
      <c r="N43" s="111">
        <v>2833.09</v>
      </c>
      <c r="O43" s="111">
        <v>5980.03</v>
      </c>
      <c r="P43" s="111">
        <v>4594.54</v>
      </c>
      <c r="Q43" s="111">
        <v>2128.62</v>
      </c>
      <c r="R43" s="111">
        <v>12122.61</v>
      </c>
      <c r="S43" s="111">
        <v>255709.23000000004</v>
      </c>
    </row>
    <row r="44" spans="1:19" ht="12.75" hidden="1">
      <c r="A44" s="140" t="s">
        <v>165</v>
      </c>
      <c r="B44" s="111">
        <v>19.54</v>
      </c>
      <c r="C44" s="111">
        <v>20.05</v>
      </c>
      <c r="D44" s="111">
        <v>34.84</v>
      </c>
      <c r="E44" s="111">
        <v>66.57</v>
      </c>
      <c r="F44" s="111">
        <v>133.18</v>
      </c>
      <c r="G44" s="111">
        <v>18277.79</v>
      </c>
      <c r="H44" s="111">
        <v>23610.53</v>
      </c>
      <c r="I44" s="111">
        <v>32668.1</v>
      </c>
      <c r="J44" s="111">
        <v>58353.35</v>
      </c>
      <c r="K44" s="111">
        <v>40502.2</v>
      </c>
      <c r="L44" s="111">
        <v>38075.25</v>
      </c>
      <c r="M44" s="111">
        <v>46079.79</v>
      </c>
      <c r="N44" s="111">
        <v>44108.26</v>
      </c>
      <c r="O44" s="111">
        <v>6311.73</v>
      </c>
      <c r="P44" s="111">
        <v>29950.62</v>
      </c>
      <c r="Q44" s="111">
        <v>13216.21</v>
      </c>
      <c r="R44" s="111">
        <v>38535.37</v>
      </c>
      <c r="S44" s="111">
        <v>389963.38</v>
      </c>
    </row>
    <row r="45" spans="1:19" ht="12.75" hidden="1">
      <c r="A45" s="140" t="s">
        <v>166</v>
      </c>
      <c r="B45" s="111">
        <v>0</v>
      </c>
      <c r="C45" s="111">
        <v>0</v>
      </c>
      <c r="D45" s="111">
        <v>0</v>
      </c>
      <c r="E45" s="111">
        <v>0.08</v>
      </c>
      <c r="F45" s="111">
        <v>0</v>
      </c>
      <c r="G45" s="111">
        <v>0.96</v>
      </c>
      <c r="H45" s="111">
        <v>0</v>
      </c>
      <c r="I45" s="111">
        <v>2.24</v>
      </c>
      <c r="J45" s="111">
        <v>441.87</v>
      </c>
      <c r="K45" s="111">
        <v>12.49</v>
      </c>
      <c r="L45" s="111">
        <v>37.86</v>
      </c>
      <c r="M45" s="111">
        <v>429.92</v>
      </c>
      <c r="N45" s="111">
        <v>838.15</v>
      </c>
      <c r="O45" s="111">
        <v>12.28</v>
      </c>
      <c r="P45" s="111">
        <v>608.28</v>
      </c>
      <c r="Q45" s="111">
        <v>6.57</v>
      </c>
      <c r="R45" s="111">
        <v>50.13</v>
      </c>
      <c r="S45" s="111">
        <v>2440.8300000000004</v>
      </c>
    </row>
    <row r="46" spans="1:19" ht="12.75" hidden="1">
      <c r="A46" s="109" t="s">
        <v>5</v>
      </c>
      <c r="B46" s="111">
        <v>0</v>
      </c>
      <c r="C46" s="111">
        <v>1.05</v>
      </c>
      <c r="D46" s="111">
        <v>9.08</v>
      </c>
      <c r="E46" s="111">
        <v>1320.9</v>
      </c>
      <c r="F46" s="111">
        <v>1086.795</v>
      </c>
      <c r="G46" s="111">
        <v>74.12</v>
      </c>
      <c r="H46" s="111">
        <v>194.425</v>
      </c>
      <c r="I46" s="111">
        <v>10700.369999999999</v>
      </c>
      <c r="J46" s="111">
        <v>22297.260000000002</v>
      </c>
      <c r="K46" s="111">
        <v>25650.334999999995</v>
      </c>
      <c r="L46" s="111">
        <v>33823.315</v>
      </c>
      <c r="M46" s="111">
        <v>17990.98</v>
      </c>
      <c r="N46" s="111">
        <v>12068.664999999999</v>
      </c>
      <c r="O46" s="111">
        <v>6746.155</v>
      </c>
      <c r="P46" s="111">
        <v>5547.42</v>
      </c>
      <c r="Q46" s="111">
        <v>3104.3599999999997</v>
      </c>
      <c r="R46" s="111">
        <v>2777.815</v>
      </c>
      <c r="S46" s="111">
        <v>143393.04499999998</v>
      </c>
    </row>
    <row r="47" spans="1:19" ht="12.75" hidden="1">
      <c r="A47" s="140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</row>
    <row r="48" spans="1:19" ht="12.75" hidden="1">
      <c r="A48" s="140" t="s">
        <v>167</v>
      </c>
      <c r="B48" s="111">
        <v>0</v>
      </c>
      <c r="C48" s="111">
        <v>0</v>
      </c>
      <c r="D48" s="111">
        <v>0</v>
      </c>
      <c r="E48" s="111">
        <v>1108.3</v>
      </c>
      <c r="F48" s="111">
        <v>131.475</v>
      </c>
      <c r="G48" s="111">
        <v>1.4500000000000002</v>
      </c>
      <c r="H48" s="111">
        <v>0.525</v>
      </c>
      <c r="I48" s="111">
        <v>7.95</v>
      </c>
      <c r="J48" s="111">
        <v>20.150000000000002</v>
      </c>
      <c r="K48" s="111">
        <v>7527.175</v>
      </c>
      <c r="L48" s="111">
        <v>10.625</v>
      </c>
      <c r="M48" s="111">
        <v>834.2</v>
      </c>
      <c r="N48" s="111">
        <v>507.175</v>
      </c>
      <c r="O48" s="111">
        <v>499.32500000000005</v>
      </c>
      <c r="P48" s="111">
        <v>360.55</v>
      </c>
      <c r="Q48" s="111">
        <v>528.35</v>
      </c>
      <c r="R48" s="111">
        <v>126.325</v>
      </c>
      <c r="S48" s="111">
        <v>11663.575</v>
      </c>
    </row>
    <row r="49" spans="1:19" ht="12.75" hidden="1">
      <c r="A49" s="140" t="s">
        <v>168</v>
      </c>
      <c r="B49" s="111">
        <v>0</v>
      </c>
      <c r="C49" s="111">
        <v>0.96</v>
      </c>
      <c r="D49" s="111">
        <v>2.11</v>
      </c>
      <c r="E49" s="111">
        <v>0.95</v>
      </c>
      <c r="F49" s="111">
        <v>903.33</v>
      </c>
      <c r="G49" s="111">
        <v>14.54</v>
      </c>
      <c r="H49" s="111">
        <v>9.96</v>
      </c>
      <c r="I49" s="111">
        <v>2663.91</v>
      </c>
      <c r="J49" s="111">
        <v>12855.52</v>
      </c>
      <c r="K49" s="111">
        <v>16731.53</v>
      </c>
      <c r="L49" s="111">
        <v>31118.14</v>
      </c>
      <c r="M49" s="111">
        <v>14113.67</v>
      </c>
      <c r="N49" s="111">
        <v>10361.51</v>
      </c>
      <c r="O49" s="111">
        <v>6118.79</v>
      </c>
      <c r="P49" s="111">
        <v>2109.46</v>
      </c>
      <c r="Q49" s="111">
        <v>2303.27</v>
      </c>
      <c r="R49" s="111">
        <v>1566.55</v>
      </c>
      <c r="S49" s="111">
        <v>100874.2</v>
      </c>
    </row>
    <row r="50" spans="1:19" ht="12.75" hidden="1">
      <c r="A50" s="140" t="s">
        <v>169</v>
      </c>
      <c r="B50" s="111">
        <v>0</v>
      </c>
      <c r="C50" s="111">
        <v>0.09</v>
      </c>
      <c r="D50" s="111">
        <v>6.86</v>
      </c>
      <c r="E50" s="111">
        <v>211.65</v>
      </c>
      <c r="F50" s="111">
        <v>51.99</v>
      </c>
      <c r="G50" s="111">
        <v>58.13</v>
      </c>
      <c r="H50" s="111">
        <v>183.94</v>
      </c>
      <c r="I50" s="111">
        <v>8027.24</v>
      </c>
      <c r="J50" s="111">
        <v>9421.59</v>
      </c>
      <c r="K50" s="111">
        <v>1391.6</v>
      </c>
      <c r="L50" s="111">
        <v>2694.55</v>
      </c>
      <c r="M50" s="111">
        <v>3042.58</v>
      </c>
      <c r="N50" s="111">
        <v>1198.79</v>
      </c>
      <c r="O50" s="111">
        <v>128.04</v>
      </c>
      <c r="P50" s="111">
        <v>3076.91</v>
      </c>
      <c r="Q50" s="111">
        <v>272.74</v>
      </c>
      <c r="R50" s="111">
        <v>1081.1</v>
      </c>
      <c r="S50" s="111">
        <v>30847.799999999996</v>
      </c>
    </row>
    <row r="51" spans="1:19" ht="12.75" hidden="1">
      <c r="A51" s="140" t="s">
        <v>170</v>
      </c>
      <c r="B51" s="111">
        <v>0</v>
      </c>
      <c r="C51" s="111">
        <v>0</v>
      </c>
      <c r="D51" s="111">
        <v>0.11</v>
      </c>
      <c r="E51" s="111">
        <v>0</v>
      </c>
      <c r="F51" s="111">
        <v>0</v>
      </c>
      <c r="G51" s="111">
        <v>0</v>
      </c>
      <c r="H51" s="111">
        <v>0</v>
      </c>
      <c r="I51" s="111">
        <v>1.27</v>
      </c>
      <c r="J51" s="111">
        <v>0</v>
      </c>
      <c r="K51" s="111">
        <v>0.03</v>
      </c>
      <c r="L51" s="111">
        <v>0</v>
      </c>
      <c r="M51" s="111">
        <v>0.53</v>
      </c>
      <c r="N51" s="111">
        <v>1.19</v>
      </c>
      <c r="O51" s="111">
        <v>0</v>
      </c>
      <c r="P51" s="111">
        <v>0.5</v>
      </c>
      <c r="Q51" s="111">
        <v>0</v>
      </c>
      <c r="R51" s="111">
        <v>3.84</v>
      </c>
      <c r="S51" s="111">
        <v>7.47</v>
      </c>
    </row>
    <row r="52" spans="1:19" ht="12.75">
      <c r="A52" s="109" t="s">
        <v>133</v>
      </c>
      <c r="B52" s="111">
        <v>55.31</v>
      </c>
      <c r="C52" s="111">
        <v>1535.5</v>
      </c>
      <c r="D52" s="111">
        <v>224769.81</v>
      </c>
      <c r="E52" s="111">
        <v>117497.56</v>
      </c>
      <c r="F52" s="111">
        <v>203785.71000000002</v>
      </c>
      <c r="G52" s="111">
        <v>253097.17</v>
      </c>
      <c r="H52" s="111">
        <v>268005.41000000003</v>
      </c>
      <c r="I52" s="111">
        <v>323776.09</v>
      </c>
      <c r="J52" s="111">
        <v>131514.69</v>
      </c>
      <c r="K52" s="111">
        <v>118589.83</v>
      </c>
      <c r="L52" s="111">
        <v>94474.37</v>
      </c>
      <c r="M52" s="111">
        <v>48590.72</v>
      </c>
      <c r="N52" s="111">
        <v>75388.32</v>
      </c>
      <c r="O52" s="111">
        <v>61181.35</v>
      </c>
      <c r="P52" s="111">
        <v>51552.94</v>
      </c>
      <c r="Q52" s="111">
        <v>29238.61</v>
      </c>
      <c r="R52" s="111">
        <v>121715.39</v>
      </c>
      <c r="S52" s="111">
        <v>2124768.7800000003</v>
      </c>
    </row>
    <row r="53" spans="1:19" ht="12.75">
      <c r="A53" s="140" t="s">
        <v>149</v>
      </c>
      <c r="B53" s="111">
        <v>51.57</v>
      </c>
      <c r="C53" s="111">
        <v>775.25</v>
      </c>
      <c r="D53" s="111">
        <v>223473.07</v>
      </c>
      <c r="E53" s="111">
        <v>34430</v>
      </c>
      <c r="F53" s="111">
        <v>31936.23</v>
      </c>
      <c r="G53" s="111">
        <v>19444.47</v>
      </c>
      <c r="H53" s="111">
        <v>5512.59</v>
      </c>
      <c r="I53" s="111">
        <v>2650.33</v>
      </c>
      <c r="J53" s="111">
        <v>352.21</v>
      </c>
      <c r="K53" s="111">
        <v>0</v>
      </c>
      <c r="L53" s="111">
        <v>0</v>
      </c>
      <c r="M53" s="111">
        <v>0.15</v>
      </c>
      <c r="N53" s="111">
        <v>44.07</v>
      </c>
      <c r="O53" s="111">
        <v>0</v>
      </c>
      <c r="P53" s="111">
        <v>0</v>
      </c>
      <c r="Q53" s="111">
        <v>0</v>
      </c>
      <c r="R53" s="111">
        <v>296.43</v>
      </c>
      <c r="S53" s="111">
        <v>318966.37000000005</v>
      </c>
    </row>
    <row r="54" spans="1:19" ht="12.75">
      <c r="A54" s="140" t="s">
        <v>150</v>
      </c>
      <c r="B54" s="111">
        <v>3.74</v>
      </c>
      <c r="C54" s="111">
        <v>760.25</v>
      </c>
      <c r="D54" s="111">
        <v>1296.74</v>
      </c>
      <c r="E54" s="111">
        <v>83067.56</v>
      </c>
      <c r="F54" s="111">
        <v>171849.48</v>
      </c>
      <c r="G54" s="111">
        <v>233652.7</v>
      </c>
      <c r="H54" s="111">
        <v>262492.82</v>
      </c>
      <c r="I54" s="111">
        <v>321125.76</v>
      </c>
      <c r="J54" s="111">
        <v>131162.48</v>
      </c>
      <c r="K54" s="111">
        <v>118589.83</v>
      </c>
      <c r="L54" s="111">
        <v>94474.37</v>
      </c>
      <c r="M54" s="111">
        <v>48590.57</v>
      </c>
      <c r="N54" s="111">
        <v>75344.25</v>
      </c>
      <c r="O54" s="111">
        <v>61181.35</v>
      </c>
      <c r="P54" s="111">
        <v>51552.94</v>
      </c>
      <c r="Q54" s="111">
        <v>29238.61</v>
      </c>
      <c r="R54" s="111">
        <v>121418.96</v>
      </c>
      <c r="S54" s="111">
        <v>1805802.4100000001</v>
      </c>
    </row>
    <row r="55" spans="1:19" ht="12.75">
      <c r="A55" s="108" t="s">
        <v>0</v>
      </c>
      <c r="B55" s="107">
        <v>15150.75</v>
      </c>
      <c r="C55" s="107">
        <v>32911.84</v>
      </c>
      <c r="D55" s="107">
        <v>279046.325</v>
      </c>
      <c r="E55" s="107">
        <v>185208.625</v>
      </c>
      <c r="F55" s="107">
        <v>430822.05500000005</v>
      </c>
      <c r="G55" s="107">
        <v>1164979.36</v>
      </c>
      <c r="H55" s="107">
        <v>3494280.335</v>
      </c>
      <c r="I55" s="107">
        <v>5857029.249999999</v>
      </c>
      <c r="J55" s="107">
        <v>4365191.185</v>
      </c>
      <c r="K55" s="107">
        <v>5222564.855</v>
      </c>
      <c r="L55" s="107">
        <v>2342301.63</v>
      </c>
      <c r="M55" s="107">
        <v>1979190.5599999998</v>
      </c>
      <c r="N55" s="107">
        <v>946390.0249999999</v>
      </c>
      <c r="O55" s="107">
        <v>1011998.07</v>
      </c>
      <c r="P55" s="107">
        <v>558171.31</v>
      </c>
      <c r="Q55" s="107">
        <v>322933.2299999999</v>
      </c>
      <c r="R55" s="107">
        <v>1721337.64</v>
      </c>
      <c r="S55" s="107">
        <v>29929507.044999994</v>
      </c>
    </row>
    <row r="57" spans="2:17" ht="12.75">
      <c r="B57" s="75"/>
      <c r="Q57" s="1"/>
    </row>
    <row r="58" spans="17:18" ht="12.75">
      <c r="Q58" s="1"/>
      <c r="R58" s="1"/>
    </row>
  </sheetData>
  <sheetProtection/>
  <mergeCells count="1">
    <mergeCell ref="B2:R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/>
  <dimension ref="A1:V65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9.7109375" style="0" bestFit="1" customWidth="1"/>
    <col min="3" max="3" width="10.7109375" style="0" bestFit="1" customWidth="1"/>
    <col min="4" max="4" width="10.57421875" style="0" customWidth="1"/>
    <col min="5" max="9" width="11.7109375" style="0" bestFit="1" customWidth="1"/>
    <col min="10" max="11" width="11.57421875" style="0" customWidth="1"/>
    <col min="12" max="13" width="11.7109375" style="0" bestFit="1" customWidth="1"/>
    <col min="14" max="16" width="10.57421875" style="0" customWidth="1"/>
    <col min="17" max="17" width="10.7109375" style="0" bestFit="1" customWidth="1"/>
    <col min="18" max="18" width="11.7109375" style="0" bestFit="1" customWidth="1"/>
    <col min="19" max="19" width="12.7109375" style="0" bestFit="1" customWidth="1"/>
    <col min="20" max="20" width="9.140625" style="0" customWidth="1"/>
    <col min="21" max="21" width="9.140625" style="76" customWidth="1"/>
  </cols>
  <sheetData>
    <row r="1" ht="15.75">
      <c r="A1" s="119" t="s">
        <v>100</v>
      </c>
    </row>
    <row r="2" spans="1:19" ht="12.75">
      <c r="A2" s="118"/>
      <c r="B2" s="149" t="s">
        <v>96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18"/>
    </row>
    <row r="3" spans="1:19" ht="12.75">
      <c r="A3" s="139">
        <v>2014</v>
      </c>
      <c r="B3" s="110" t="s">
        <v>25</v>
      </c>
      <c r="C3" s="110" t="s">
        <v>24</v>
      </c>
      <c r="D3" s="110" t="s">
        <v>9</v>
      </c>
      <c r="E3" s="110" t="s">
        <v>10</v>
      </c>
      <c r="F3" s="110" t="s">
        <v>11</v>
      </c>
      <c r="G3" s="110" t="s">
        <v>12</v>
      </c>
      <c r="H3" s="110" t="s">
        <v>13</v>
      </c>
      <c r="I3" s="110" t="s">
        <v>14</v>
      </c>
      <c r="J3" s="110" t="s">
        <v>15</v>
      </c>
      <c r="K3" s="110" t="s">
        <v>16</v>
      </c>
      <c r="L3" s="110" t="s">
        <v>17</v>
      </c>
      <c r="M3" s="110" t="s">
        <v>18</v>
      </c>
      <c r="N3" s="110" t="s">
        <v>19</v>
      </c>
      <c r="O3" s="110" t="s">
        <v>20</v>
      </c>
      <c r="P3" s="110" t="s">
        <v>21</v>
      </c>
      <c r="Q3" s="110" t="s">
        <v>22</v>
      </c>
      <c r="R3" s="110" t="s">
        <v>23</v>
      </c>
      <c r="S3" s="110" t="s">
        <v>0</v>
      </c>
    </row>
    <row r="4" spans="1:20" ht="12.75">
      <c r="A4" s="109" t="s">
        <v>134</v>
      </c>
      <c r="B4" s="111">
        <v>259.66</v>
      </c>
      <c r="C4" s="111">
        <v>1109.46</v>
      </c>
      <c r="D4" s="111">
        <v>2014.98</v>
      </c>
      <c r="E4" s="111">
        <v>2383.11</v>
      </c>
      <c r="F4" s="111">
        <v>27073.47</v>
      </c>
      <c r="G4" s="111">
        <v>70780.22</v>
      </c>
      <c r="H4" s="111">
        <v>1119127.85</v>
      </c>
      <c r="I4" s="111">
        <v>2750463.01</v>
      </c>
      <c r="J4" s="111">
        <v>2214085.7899999996</v>
      </c>
      <c r="K4" s="111">
        <v>1326285.1199999999</v>
      </c>
      <c r="L4" s="111">
        <v>517288.66</v>
      </c>
      <c r="M4" s="111">
        <v>466089.30999999994</v>
      </c>
      <c r="N4" s="111">
        <v>258170.87999999998</v>
      </c>
      <c r="O4" s="111">
        <v>249889.78999999998</v>
      </c>
      <c r="P4" s="111">
        <v>157086.21</v>
      </c>
      <c r="Q4" s="111">
        <v>100105.27999999998</v>
      </c>
      <c r="R4" s="111">
        <v>592323.7</v>
      </c>
      <c r="S4" s="111">
        <v>9854536.499999998</v>
      </c>
      <c r="T4" s="78"/>
    </row>
    <row r="5" spans="1:20" ht="12.75">
      <c r="A5" s="140" t="s">
        <v>70</v>
      </c>
      <c r="B5" s="111">
        <v>101.48</v>
      </c>
      <c r="C5" s="111">
        <v>16.26</v>
      </c>
      <c r="D5" s="111">
        <v>101.91</v>
      </c>
      <c r="E5" s="111">
        <v>220.36</v>
      </c>
      <c r="F5" s="111">
        <v>93.84</v>
      </c>
      <c r="G5" s="111">
        <v>13687.87</v>
      </c>
      <c r="H5" s="111">
        <v>296070.07</v>
      </c>
      <c r="I5" s="111">
        <v>1708127.12</v>
      </c>
      <c r="J5" s="111">
        <v>1004420.01</v>
      </c>
      <c r="K5" s="111">
        <v>557737.43</v>
      </c>
      <c r="L5" s="111">
        <v>180420.41</v>
      </c>
      <c r="M5" s="111">
        <v>159905.16</v>
      </c>
      <c r="N5" s="111">
        <v>61283.61</v>
      </c>
      <c r="O5" s="111">
        <v>33270.18</v>
      </c>
      <c r="P5" s="111">
        <v>19964.28</v>
      </c>
      <c r="Q5" s="111">
        <v>4115.45</v>
      </c>
      <c r="R5" s="111">
        <v>24994.95</v>
      </c>
      <c r="S5" s="111">
        <v>4064530.3900000006</v>
      </c>
      <c r="T5" s="78"/>
    </row>
    <row r="6" spans="1:20" ht="12.75">
      <c r="A6" s="140" t="s">
        <v>151</v>
      </c>
      <c r="B6" s="111">
        <v>59.48</v>
      </c>
      <c r="C6" s="111">
        <v>981.35</v>
      </c>
      <c r="D6" s="111">
        <v>114.24</v>
      </c>
      <c r="E6" s="111">
        <v>38.22</v>
      </c>
      <c r="F6" s="111">
        <v>144.05</v>
      </c>
      <c r="G6" s="111">
        <v>1009.17</v>
      </c>
      <c r="H6" s="111">
        <v>510531.5</v>
      </c>
      <c r="I6" s="111">
        <v>471534.88</v>
      </c>
      <c r="J6" s="111">
        <v>678330.51</v>
      </c>
      <c r="K6" s="111">
        <v>286204.21</v>
      </c>
      <c r="L6" s="111">
        <v>124533.42</v>
      </c>
      <c r="M6" s="111">
        <v>81324.5</v>
      </c>
      <c r="N6" s="111">
        <v>61478.85</v>
      </c>
      <c r="O6" s="111">
        <v>29710.5</v>
      </c>
      <c r="P6" s="111">
        <v>17963.76</v>
      </c>
      <c r="Q6" s="111">
        <v>7734.57</v>
      </c>
      <c r="R6" s="111">
        <v>21332.46</v>
      </c>
      <c r="S6" s="111">
        <v>2293025.6699999995</v>
      </c>
      <c r="T6" s="78"/>
    </row>
    <row r="7" spans="1:22" ht="12.75">
      <c r="A7" s="140" t="s">
        <v>71</v>
      </c>
      <c r="B7" s="111">
        <v>31.14</v>
      </c>
      <c r="C7" s="111">
        <v>11.46</v>
      </c>
      <c r="D7" s="111">
        <v>32.55</v>
      </c>
      <c r="E7" s="111">
        <v>20.86</v>
      </c>
      <c r="F7" s="111">
        <v>47.1</v>
      </c>
      <c r="G7" s="111">
        <v>438.29</v>
      </c>
      <c r="H7" s="111">
        <v>202354.15</v>
      </c>
      <c r="I7" s="111">
        <v>194910.88</v>
      </c>
      <c r="J7" s="111">
        <v>210708.28</v>
      </c>
      <c r="K7" s="111">
        <v>138383.99</v>
      </c>
      <c r="L7" s="111">
        <v>41658.79</v>
      </c>
      <c r="M7" s="111">
        <v>52795.34</v>
      </c>
      <c r="N7" s="111">
        <v>25868.52</v>
      </c>
      <c r="O7" s="111">
        <v>12632.07</v>
      </c>
      <c r="P7" s="111">
        <v>9804.02</v>
      </c>
      <c r="Q7" s="111">
        <v>8688.85</v>
      </c>
      <c r="R7" s="111">
        <v>25445.99</v>
      </c>
      <c r="S7" s="111">
        <v>923832.2799999999</v>
      </c>
      <c r="T7" s="78"/>
      <c r="V7" s="1"/>
    </row>
    <row r="8" spans="1:20" ht="12.75">
      <c r="A8" s="140" t="s">
        <v>138</v>
      </c>
      <c r="B8" s="111">
        <v>0.88</v>
      </c>
      <c r="C8" s="111">
        <v>2.32</v>
      </c>
      <c r="D8" s="111">
        <v>10.38</v>
      </c>
      <c r="E8" s="111">
        <v>20.62</v>
      </c>
      <c r="F8" s="111">
        <v>5103</v>
      </c>
      <c r="G8" s="111">
        <v>15520.19</v>
      </c>
      <c r="H8" s="111">
        <v>4262.55</v>
      </c>
      <c r="I8" s="111">
        <v>11186.41</v>
      </c>
      <c r="J8" s="111">
        <v>1099.79</v>
      </c>
      <c r="K8" s="111">
        <v>7787.92</v>
      </c>
      <c r="L8" s="111">
        <v>4425.38</v>
      </c>
      <c r="M8" s="111">
        <v>16631.64</v>
      </c>
      <c r="N8" s="111">
        <v>5898.81</v>
      </c>
      <c r="O8" s="111">
        <v>5196.42</v>
      </c>
      <c r="P8" s="111">
        <v>13339.69</v>
      </c>
      <c r="Q8" s="111">
        <v>6547.97</v>
      </c>
      <c r="R8" s="111">
        <v>38407.2</v>
      </c>
      <c r="S8" s="111">
        <v>135441.16999999998</v>
      </c>
      <c r="T8" s="78"/>
    </row>
    <row r="9" spans="1:20" ht="12.75">
      <c r="A9" s="140" t="s">
        <v>139</v>
      </c>
      <c r="B9" s="111">
        <v>14.79</v>
      </c>
      <c r="C9" s="111">
        <v>0.19</v>
      </c>
      <c r="D9" s="111">
        <v>10.54</v>
      </c>
      <c r="E9" s="111">
        <v>8.01</v>
      </c>
      <c r="F9" s="111">
        <v>11.04</v>
      </c>
      <c r="G9" s="111">
        <v>98.51</v>
      </c>
      <c r="H9" s="111">
        <v>6553.11</v>
      </c>
      <c r="I9" s="111">
        <v>78555.37</v>
      </c>
      <c r="J9" s="111">
        <v>87605.24</v>
      </c>
      <c r="K9" s="111">
        <v>58090.27</v>
      </c>
      <c r="L9" s="111">
        <v>30578.23</v>
      </c>
      <c r="M9" s="111">
        <v>30501.24</v>
      </c>
      <c r="N9" s="111">
        <v>9338.91</v>
      </c>
      <c r="O9" s="111">
        <v>8316.95</v>
      </c>
      <c r="P9" s="111">
        <v>2413.55</v>
      </c>
      <c r="Q9" s="111">
        <v>1836.38</v>
      </c>
      <c r="R9" s="111">
        <v>1483.62</v>
      </c>
      <c r="S9" s="111">
        <v>315415.94999999995</v>
      </c>
      <c r="T9" s="78"/>
    </row>
    <row r="10" spans="1:20" ht="12.75">
      <c r="A10" s="140" t="s">
        <v>140</v>
      </c>
      <c r="B10" s="111">
        <v>14.98</v>
      </c>
      <c r="C10" s="111">
        <v>12.22</v>
      </c>
      <c r="D10" s="111">
        <v>308.53</v>
      </c>
      <c r="E10" s="111">
        <v>342.53</v>
      </c>
      <c r="F10" s="111">
        <v>25.48</v>
      </c>
      <c r="G10" s="111">
        <v>185.72</v>
      </c>
      <c r="H10" s="111">
        <v>23730.79</v>
      </c>
      <c r="I10" s="111">
        <v>146572.63</v>
      </c>
      <c r="J10" s="111">
        <v>106646.14</v>
      </c>
      <c r="K10" s="111">
        <v>64144.86</v>
      </c>
      <c r="L10" s="111">
        <v>20154.33</v>
      </c>
      <c r="M10" s="111">
        <v>10285.81</v>
      </c>
      <c r="N10" s="111">
        <v>6658.89</v>
      </c>
      <c r="O10" s="111">
        <v>4890.19</v>
      </c>
      <c r="P10" s="111">
        <v>3593.16</v>
      </c>
      <c r="Q10" s="111">
        <v>3177</v>
      </c>
      <c r="R10" s="111">
        <v>1036.61</v>
      </c>
      <c r="S10" s="111">
        <v>391779.87</v>
      </c>
      <c r="T10" s="78"/>
    </row>
    <row r="11" spans="1:20" ht="12.75">
      <c r="A11" s="140" t="s">
        <v>141</v>
      </c>
      <c r="B11" s="111">
        <v>19.32</v>
      </c>
      <c r="C11" s="111">
        <v>27.12</v>
      </c>
      <c r="D11" s="111">
        <v>14.28</v>
      </c>
      <c r="E11" s="111">
        <v>39.44</v>
      </c>
      <c r="F11" s="111">
        <v>161.37</v>
      </c>
      <c r="G11" s="111">
        <v>105.75</v>
      </c>
      <c r="H11" s="111">
        <v>154.44</v>
      </c>
      <c r="I11" s="111">
        <v>2366.86</v>
      </c>
      <c r="J11" s="111">
        <v>24383.02</v>
      </c>
      <c r="K11" s="111">
        <v>40665.45</v>
      </c>
      <c r="L11" s="111">
        <v>20621.04</v>
      </c>
      <c r="M11" s="111">
        <v>33848.86</v>
      </c>
      <c r="N11" s="111">
        <v>16601.84</v>
      </c>
      <c r="O11" s="111">
        <v>21363.55</v>
      </c>
      <c r="P11" s="111">
        <v>14295.21</v>
      </c>
      <c r="Q11" s="111">
        <v>8182.84</v>
      </c>
      <c r="R11" s="111">
        <v>41052.29</v>
      </c>
      <c r="S11" s="111">
        <v>223902.68</v>
      </c>
      <c r="T11" s="78"/>
    </row>
    <row r="12" spans="1:20" ht="12.75">
      <c r="A12" s="140" t="s">
        <v>142</v>
      </c>
      <c r="B12" s="111">
        <v>3.15</v>
      </c>
      <c r="C12" s="111">
        <v>4.69</v>
      </c>
      <c r="D12" s="111">
        <v>66.08</v>
      </c>
      <c r="E12" s="111">
        <v>476.94</v>
      </c>
      <c r="F12" s="111">
        <v>18147.52</v>
      </c>
      <c r="G12" s="111">
        <v>36310.68</v>
      </c>
      <c r="H12" s="111">
        <v>21209.19</v>
      </c>
      <c r="I12" s="111">
        <v>22212.62</v>
      </c>
      <c r="J12" s="111">
        <v>17426.1</v>
      </c>
      <c r="K12" s="111">
        <v>23028.51</v>
      </c>
      <c r="L12" s="111">
        <v>16714.71</v>
      </c>
      <c r="M12" s="111">
        <v>26155.23</v>
      </c>
      <c r="N12" s="111">
        <v>33334.49</v>
      </c>
      <c r="O12" s="111">
        <v>31784.61</v>
      </c>
      <c r="P12" s="111">
        <v>14067.64</v>
      </c>
      <c r="Q12" s="111">
        <v>26196.25</v>
      </c>
      <c r="R12" s="111">
        <v>46072.1</v>
      </c>
      <c r="S12" s="111">
        <v>333210.51</v>
      </c>
      <c r="T12" s="78"/>
    </row>
    <row r="13" spans="1:22" ht="12.75">
      <c r="A13" s="140" t="s">
        <v>143</v>
      </c>
      <c r="B13" s="111">
        <v>3.36</v>
      </c>
      <c r="C13" s="111">
        <v>5.06</v>
      </c>
      <c r="D13" s="111">
        <v>825.38</v>
      </c>
      <c r="E13" s="111">
        <v>1.66</v>
      </c>
      <c r="F13" s="111">
        <v>44.53</v>
      </c>
      <c r="G13" s="111">
        <v>18.66</v>
      </c>
      <c r="H13" s="111">
        <v>56.72</v>
      </c>
      <c r="I13" s="111">
        <v>618.2</v>
      </c>
      <c r="J13" s="111">
        <v>2791.08</v>
      </c>
      <c r="K13" s="111">
        <v>454.9</v>
      </c>
      <c r="L13" s="111">
        <v>330.66</v>
      </c>
      <c r="M13" s="111">
        <v>10616.96</v>
      </c>
      <c r="N13" s="111">
        <v>7673.4</v>
      </c>
      <c r="O13" s="111">
        <v>54630.14</v>
      </c>
      <c r="P13" s="111">
        <v>29095.79</v>
      </c>
      <c r="Q13" s="111">
        <v>12234.4</v>
      </c>
      <c r="R13" s="111">
        <v>266041.21</v>
      </c>
      <c r="S13" s="111">
        <v>385442.11</v>
      </c>
      <c r="T13" s="78"/>
      <c r="V13" s="1"/>
    </row>
    <row r="14" spans="1:20" ht="12.75">
      <c r="A14" s="140" t="s">
        <v>144</v>
      </c>
      <c r="B14" s="111">
        <v>3.04</v>
      </c>
      <c r="C14" s="111">
        <v>3.56</v>
      </c>
      <c r="D14" s="111">
        <v>4.94</v>
      </c>
      <c r="E14" s="111">
        <v>8.28</v>
      </c>
      <c r="F14" s="111">
        <v>85.64</v>
      </c>
      <c r="G14" s="111">
        <v>1686.96</v>
      </c>
      <c r="H14" s="111">
        <v>30002.13</v>
      </c>
      <c r="I14" s="111">
        <v>18232.78</v>
      </c>
      <c r="J14" s="111">
        <v>23690.78</v>
      </c>
      <c r="K14" s="111">
        <v>27447.81</v>
      </c>
      <c r="L14" s="111">
        <v>25369.28</v>
      </c>
      <c r="M14" s="111">
        <v>14658.36</v>
      </c>
      <c r="N14" s="111">
        <v>8551.65</v>
      </c>
      <c r="O14" s="111">
        <v>5161.83</v>
      </c>
      <c r="P14" s="111">
        <v>630.29</v>
      </c>
      <c r="Q14" s="111">
        <v>3653.53</v>
      </c>
      <c r="R14" s="111">
        <v>2232.12</v>
      </c>
      <c r="S14" s="111">
        <v>161422.97999999998</v>
      </c>
      <c r="T14" s="78"/>
    </row>
    <row r="15" spans="1:20" ht="12.75">
      <c r="A15" s="140" t="s">
        <v>145</v>
      </c>
      <c r="B15" s="111">
        <v>0.06</v>
      </c>
      <c r="C15" s="111">
        <v>1.48</v>
      </c>
      <c r="D15" s="111">
        <v>0.42</v>
      </c>
      <c r="E15" s="111">
        <v>0.16</v>
      </c>
      <c r="F15" s="111">
        <v>8.34</v>
      </c>
      <c r="G15" s="111">
        <v>3.64</v>
      </c>
      <c r="H15" s="111">
        <v>37.34</v>
      </c>
      <c r="I15" s="111">
        <v>28.12</v>
      </c>
      <c r="J15" s="111">
        <v>161.42</v>
      </c>
      <c r="K15" s="111">
        <v>66.24</v>
      </c>
      <c r="L15" s="111">
        <v>243.16</v>
      </c>
      <c r="M15" s="111">
        <v>6074.68</v>
      </c>
      <c r="N15" s="111">
        <v>769.55</v>
      </c>
      <c r="O15" s="111">
        <v>23463.02</v>
      </c>
      <c r="P15" s="111">
        <v>18899.49</v>
      </c>
      <c r="Q15" s="111">
        <v>4378.81</v>
      </c>
      <c r="R15" s="111">
        <v>38755.81</v>
      </c>
      <c r="S15" s="111">
        <v>92891.73999999999</v>
      </c>
      <c r="T15" s="78"/>
    </row>
    <row r="16" spans="1:20" ht="12.75">
      <c r="A16" s="140" t="s">
        <v>146</v>
      </c>
      <c r="B16" s="111">
        <v>5.36</v>
      </c>
      <c r="C16" s="111">
        <v>1.1</v>
      </c>
      <c r="D16" s="111">
        <v>0.25</v>
      </c>
      <c r="E16" s="111">
        <v>10.61</v>
      </c>
      <c r="F16" s="111">
        <v>18.54</v>
      </c>
      <c r="G16" s="111">
        <v>135.65</v>
      </c>
      <c r="H16" s="111">
        <v>30.06</v>
      </c>
      <c r="I16" s="111">
        <v>83739.17</v>
      </c>
      <c r="J16" s="111">
        <v>41087.4</v>
      </c>
      <c r="K16" s="111">
        <v>108768.37</v>
      </c>
      <c r="L16" s="111">
        <v>43421.7</v>
      </c>
      <c r="M16" s="111">
        <v>13819.55</v>
      </c>
      <c r="N16" s="111">
        <v>15653.54</v>
      </c>
      <c r="O16" s="111">
        <v>8536.91</v>
      </c>
      <c r="P16" s="111">
        <v>5218.59</v>
      </c>
      <c r="Q16" s="111">
        <v>9022.23</v>
      </c>
      <c r="R16" s="111">
        <v>5403.18</v>
      </c>
      <c r="S16" s="111">
        <v>334872.20999999996</v>
      </c>
      <c r="T16" s="78"/>
    </row>
    <row r="17" spans="1:20" ht="12.75">
      <c r="A17" s="140" t="s">
        <v>147</v>
      </c>
      <c r="B17" s="111">
        <v>1.96</v>
      </c>
      <c r="C17" s="111">
        <v>13.42</v>
      </c>
      <c r="D17" s="111">
        <v>495.72</v>
      </c>
      <c r="E17" s="111">
        <v>692.38</v>
      </c>
      <c r="F17" s="111">
        <v>2065.84</v>
      </c>
      <c r="G17" s="111">
        <v>1020.87</v>
      </c>
      <c r="H17" s="111">
        <v>22995.83</v>
      </c>
      <c r="I17" s="111">
        <v>12171.55</v>
      </c>
      <c r="J17" s="111">
        <v>13866.46</v>
      </c>
      <c r="K17" s="111">
        <v>12677.18</v>
      </c>
      <c r="L17" s="111">
        <v>7921.85</v>
      </c>
      <c r="M17" s="111">
        <v>7915.88</v>
      </c>
      <c r="N17" s="111">
        <v>5012.64</v>
      </c>
      <c r="O17" s="111">
        <v>10457.7</v>
      </c>
      <c r="P17" s="111">
        <v>5681.22</v>
      </c>
      <c r="Q17" s="111">
        <v>4274.98</v>
      </c>
      <c r="R17" s="111">
        <v>63527.97</v>
      </c>
      <c r="S17" s="111">
        <v>170793.45</v>
      </c>
      <c r="T17" s="78"/>
    </row>
    <row r="18" spans="1:20" ht="12.75">
      <c r="A18" s="140" t="s">
        <v>148</v>
      </c>
      <c r="B18" s="111">
        <v>0.66</v>
      </c>
      <c r="C18" s="111">
        <v>29.23</v>
      </c>
      <c r="D18" s="111">
        <v>29.76</v>
      </c>
      <c r="E18" s="111">
        <v>503.04</v>
      </c>
      <c r="F18" s="111">
        <v>1117.18</v>
      </c>
      <c r="G18" s="111">
        <v>558.26</v>
      </c>
      <c r="H18" s="111">
        <v>1139.97</v>
      </c>
      <c r="I18" s="111">
        <v>206.42</v>
      </c>
      <c r="J18" s="111">
        <v>1869.56</v>
      </c>
      <c r="K18" s="111">
        <v>827.98</v>
      </c>
      <c r="L18" s="111">
        <v>895.7</v>
      </c>
      <c r="M18" s="111">
        <v>1556.1</v>
      </c>
      <c r="N18" s="111">
        <v>46.18</v>
      </c>
      <c r="O18" s="111">
        <v>475.72</v>
      </c>
      <c r="P18" s="111">
        <v>2119.52</v>
      </c>
      <c r="Q18" s="111">
        <v>62.02</v>
      </c>
      <c r="R18" s="111">
        <v>16538.19</v>
      </c>
      <c r="S18" s="111">
        <v>27975.489999999998</v>
      </c>
      <c r="T18" s="78"/>
    </row>
    <row r="19" spans="1:20" ht="12.75">
      <c r="A19" s="109" t="s">
        <v>2</v>
      </c>
      <c r="B19" s="111">
        <v>59.4</v>
      </c>
      <c r="C19" s="111">
        <v>1481.44</v>
      </c>
      <c r="D19" s="111">
        <v>2326.43</v>
      </c>
      <c r="E19" s="111">
        <v>14.27</v>
      </c>
      <c r="F19" s="111">
        <v>18.56</v>
      </c>
      <c r="G19" s="111">
        <v>371.13</v>
      </c>
      <c r="H19" s="111">
        <v>134.48</v>
      </c>
      <c r="I19" s="111">
        <v>590.94</v>
      </c>
      <c r="J19" s="111">
        <v>2413.67</v>
      </c>
      <c r="K19" s="111">
        <v>1590.1</v>
      </c>
      <c r="L19" s="111">
        <v>4914.69</v>
      </c>
      <c r="M19" s="111">
        <v>15202.69</v>
      </c>
      <c r="N19" s="111">
        <v>12951.81</v>
      </c>
      <c r="O19" s="111">
        <v>13537.36</v>
      </c>
      <c r="P19" s="111">
        <v>31467.43</v>
      </c>
      <c r="Q19" s="111">
        <v>24475.85</v>
      </c>
      <c r="R19" s="111">
        <v>182665.49</v>
      </c>
      <c r="S19" s="111">
        <v>294215.74</v>
      </c>
      <c r="T19" s="78"/>
    </row>
    <row r="20" spans="1:21" ht="12.75">
      <c r="A20" s="109" t="s">
        <v>3</v>
      </c>
      <c r="B20" s="111">
        <v>17.87</v>
      </c>
      <c r="C20" s="111">
        <v>16.71</v>
      </c>
      <c r="D20" s="111">
        <v>1752.77</v>
      </c>
      <c r="E20" s="111">
        <v>658.88</v>
      </c>
      <c r="F20" s="111">
        <v>29448.33</v>
      </c>
      <c r="G20" s="111">
        <v>70688.16</v>
      </c>
      <c r="H20" s="111">
        <v>44207.25</v>
      </c>
      <c r="I20" s="111">
        <v>53292.64</v>
      </c>
      <c r="J20" s="111">
        <v>45998.19</v>
      </c>
      <c r="K20" s="111">
        <v>160865.88</v>
      </c>
      <c r="L20" s="111">
        <v>98046.22</v>
      </c>
      <c r="M20" s="111">
        <v>64372.74</v>
      </c>
      <c r="N20" s="111">
        <v>50750.38</v>
      </c>
      <c r="O20" s="111">
        <v>30190.95</v>
      </c>
      <c r="P20" s="111">
        <v>31937.57</v>
      </c>
      <c r="Q20" s="111">
        <v>8120.19</v>
      </c>
      <c r="R20" s="111">
        <v>23049.6</v>
      </c>
      <c r="S20" s="111">
        <v>713414.3299999998</v>
      </c>
      <c r="T20" s="78"/>
      <c r="U20" s="77"/>
    </row>
    <row r="21" spans="1:21" ht="12.75">
      <c r="A21" s="109" t="s">
        <v>171</v>
      </c>
      <c r="B21" s="111">
        <v>92840.51000000001</v>
      </c>
      <c r="C21" s="111">
        <v>8769.429999999998</v>
      </c>
      <c r="D21" s="111">
        <v>5654.48</v>
      </c>
      <c r="E21" s="111">
        <v>6349.07</v>
      </c>
      <c r="F21" s="111">
        <v>4371.21</v>
      </c>
      <c r="G21" s="111">
        <v>140546.02000000002</v>
      </c>
      <c r="H21" s="111">
        <v>366200.07999999996</v>
      </c>
      <c r="I21" s="111">
        <v>1375468.1099999999</v>
      </c>
      <c r="J21" s="111">
        <v>920868.35</v>
      </c>
      <c r="K21" s="111">
        <v>2635725.89</v>
      </c>
      <c r="L21" s="111">
        <v>972993.6</v>
      </c>
      <c r="M21" s="111">
        <v>1072700.6900000002</v>
      </c>
      <c r="N21" s="111">
        <v>376409.13999999996</v>
      </c>
      <c r="O21" s="111">
        <v>676195.12</v>
      </c>
      <c r="P21" s="111">
        <v>200097.53</v>
      </c>
      <c r="Q21" s="111">
        <v>140071.38999999998</v>
      </c>
      <c r="R21" s="111">
        <v>787070.3899999999</v>
      </c>
      <c r="S21" s="111">
        <v>9782331.01</v>
      </c>
      <c r="T21" s="78"/>
      <c r="U21" s="77"/>
    </row>
    <row r="22" spans="1:22" ht="12.75">
      <c r="A22" s="140" t="s">
        <v>72</v>
      </c>
      <c r="B22" s="111">
        <v>91659.25</v>
      </c>
      <c r="C22" s="111">
        <v>8594.05</v>
      </c>
      <c r="D22" s="111">
        <v>5554.36</v>
      </c>
      <c r="E22" s="111">
        <v>6187.94</v>
      </c>
      <c r="F22" s="111">
        <v>3912.32</v>
      </c>
      <c r="G22" s="111">
        <v>137407.14</v>
      </c>
      <c r="H22" s="111">
        <v>363647.98</v>
      </c>
      <c r="I22" s="111">
        <v>1341105.64</v>
      </c>
      <c r="J22" s="111">
        <v>897068.61</v>
      </c>
      <c r="K22" s="111">
        <v>2517673.2</v>
      </c>
      <c r="L22" s="111">
        <v>900212.58</v>
      </c>
      <c r="M22" s="111">
        <v>942277.8</v>
      </c>
      <c r="N22" s="111">
        <v>255159.25</v>
      </c>
      <c r="O22" s="111">
        <v>510872.51</v>
      </c>
      <c r="P22" s="111">
        <v>156492.19</v>
      </c>
      <c r="Q22" s="111">
        <v>97554.83</v>
      </c>
      <c r="R22" s="111">
        <v>512717.62</v>
      </c>
      <c r="S22" s="111">
        <v>8748097.27</v>
      </c>
      <c r="T22" s="78"/>
      <c r="V22" s="1"/>
    </row>
    <row r="23" spans="1:20" ht="12.75">
      <c r="A23" s="140" t="s">
        <v>73</v>
      </c>
      <c r="B23" s="111">
        <v>1178.44</v>
      </c>
      <c r="C23" s="111">
        <v>174.47</v>
      </c>
      <c r="D23" s="111">
        <v>63.28</v>
      </c>
      <c r="E23" s="111">
        <v>153.1</v>
      </c>
      <c r="F23" s="111">
        <v>455.97</v>
      </c>
      <c r="G23" s="111">
        <v>3100.32</v>
      </c>
      <c r="H23" s="111">
        <v>1963.82</v>
      </c>
      <c r="I23" s="111">
        <v>17093.83</v>
      </c>
      <c r="J23" s="111">
        <v>14249.49</v>
      </c>
      <c r="K23" s="111">
        <v>102457.38</v>
      </c>
      <c r="L23" s="111">
        <v>68435.98</v>
      </c>
      <c r="M23" s="111">
        <v>123614.19</v>
      </c>
      <c r="N23" s="111">
        <v>112253.36</v>
      </c>
      <c r="O23" s="111">
        <v>158853.89</v>
      </c>
      <c r="P23" s="111">
        <v>43454.17</v>
      </c>
      <c r="Q23" s="111">
        <v>36419.47</v>
      </c>
      <c r="R23" s="111">
        <v>127184.74</v>
      </c>
      <c r="S23" s="111">
        <v>811105.9</v>
      </c>
      <c r="T23" s="78"/>
    </row>
    <row r="24" spans="1:20" ht="12.75">
      <c r="A24" s="140" t="s">
        <v>74</v>
      </c>
      <c r="B24" s="111">
        <v>0</v>
      </c>
      <c r="C24" s="111">
        <v>0</v>
      </c>
      <c r="D24" s="111">
        <v>32.46</v>
      </c>
      <c r="E24" s="111">
        <v>1.03</v>
      </c>
      <c r="F24" s="111">
        <v>0</v>
      </c>
      <c r="G24" s="111">
        <v>0.28</v>
      </c>
      <c r="H24" s="111">
        <v>6.38</v>
      </c>
      <c r="I24" s="111">
        <v>5.72</v>
      </c>
      <c r="J24" s="111">
        <v>2.77</v>
      </c>
      <c r="K24" s="111">
        <v>22.97</v>
      </c>
      <c r="L24" s="111">
        <v>8.06</v>
      </c>
      <c r="M24" s="111">
        <v>86.37</v>
      </c>
      <c r="N24" s="111">
        <v>1.88</v>
      </c>
      <c r="O24" s="111">
        <v>148.79</v>
      </c>
      <c r="P24" s="111">
        <v>4.41</v>
      </c>
      <c r="Q24" s="111">
        <v>28.31</v>
      </c>
      <c r="R24" s="111">
        <v>130993.57</v>
      </c>
      <c r="S24" s="111">
        <v>131343</v>
      </c>
      <c r="T24" s="78"/>
    </row>
    <row r="25" spans="1:22" ht="12.75">
      <c r="A25" s="140" t="s">
        <v>173</v>
      </c>
      <c r="B25" s="111">
        <v>1.5</v>
      </c>
      <c r="C25" s="111">
        <v>0</v>
      </c>
      <c r="D25" s="111">
        <v>3.72</v>
      </c>
      <c r="E25" s="111">
        <v>4.32</v>
      </c>
      <c r="F25" s="111">
        <v>2.34</v>
      </c>
      <c r="G25" s="111">
        <v>34.2</v>
      </c>
      <c r="H25" s="111">
        <v>525.18</v>
      </c>
      <c r="I25" s="111">
        <v>17248.88</v>
      </c>
      <c r="J25" s="111">
        <v>9067.49</v>
      </c>
      <c r="K25" s="111">
        <v>15426.32</v>
      </c>
      <c r="L25" s="111">
        <v>4237.7</v>
      </c>
      <c r="M25" s="111">
        <v>970.78</v>
      </c>
      <c r="N25" s="111">
        <v>4972.72</v>
      </c>
      <c r="O25" s="111">
        <v>195.08</v>
      </c>
      <c r="P25" s="111">
        <v>19.98</v>
      </c>
      <c r="Q25" s="111">
        <v>1434.51</v>
      </c>
      <c r="R25" s="111">
        <v>184.32</v>
      </c>
      <c r="S25" s="111">
        <v>54329.04</v>
      </c>
      <c r="T25" s="78"/>
      <c r="V25" s="1"/>
    </row>
    <row r="26" spans="1:20" ht="12.75">
      <c r="A26" s="140" t="s">
        <v>172</v>
      </c>
      <c r="B26" s="111">
        <v>1.32</v>
      </c>
      <c r="C26" s="111">
        <v>0.91</v>
      </c>
      <c r="D26" s="111">
        <v>0.66</v>
      </c>
      <c r="E26" s="111">
        <v>2.68</v>
      </c>
      <c r="F26" s="111">
        <v>0.58</v>
      </c>
      <c r="G26" s="111">
        <v>4.08</v>
      </c>
      <c r="H26" s="111">
        <v>56.72</v>
      </c>
      <c r="I26" s="111">
        <v>14.04</v>
      </c>
      <c r="J26" s="111">
        <v>479.99</v>
      </c>
      <c r="K26" s="111">
        <v>146.02</v>
      </c>
      <c r="L26" s="111">
        <v>99.28</v>
      </c>
      <c r="M26" s="111">
        <v>5751.55</v>
      </c>
      <c r="N26" s="111">
        <v>4021.93</v>
      </c>
      <c r="O26" s="111">
        <v>6124.85</v>
      </c>
      <c r="P26" s="111">
        <v>126.78</v>
      </c>
      <c r="Q26" s="111">
        <v>4634.27</v>
      </c>
      <c r="R26" s="111">
        <v>15990.14</v>
      </c>
      <c r="S26" s="111">
        <v>37455.8</v>
      </c>
      <c r="T26" s="78"/>
    </row>
    <row r="27" spans="1:20" ht="12.75">
      <c r="A27" s="109" t="s">
        <v>4</v>
      </c>
      <c r="B27" s="111">
        <v>191.32</v>
      </c>
      <c r="C27" s="111">
        <v>61.44</v>
      </c>
      <c r="D27" s="111">
        <v>2541.79</v>
      </c>
      <c r="E27" s="111">
        <v>57888.11</v>
      </c>
      <c r="F27" s="111">
        <v>54409.42</v>
      </c>
      <c r="G27" s="111">
        <v>27125.5</v>
      </c>
      <c r="H27" s="111">
        <v>20157.78</v>
      </c>
      <c r="I27" s="111">
        <v>13645.81</v>
      </c>
      <c r="J27" s="111">
        <v>3333.06</v>
      </c>
      <c r="K27" s="111">
        <v>3750.07</v>
      </c>
      <c r="L27" s="111">
        <v>737.1</v>
      </c>
      <c r="M27" s="111">
        <v>629.12</v>
      </c>
      <c r="N27" s="111">
        <v>565.63</v>
      </c>
      <c r="O27" s="111">
        <v>71.68</v>
      </c>
      <c r="P27" s="111">
        <v>1.46</v>
      </c>
      <c r="Q27" s="111">
        <v>3.88</v>
      </c>
      <c r="R27" s="111">
        <v>376.22</v>
      </c>
      <c r="S27" s="111">
        <v>185489.39</v>
      </c>
      <c r="T27" s="78"/>
    </row>
    <row r="28" spans="1:20" ht="12.75">
      <c r="A28" s="109" t="s">
        <v>188</v>
      </c>
      <c r="B28" s="111">
        <v>69.47</v>
      </c>
      <c r="C28" s="111">
        <v>26085.760000000002</v>
      </c>
      <c r="D28" s="111">
        <v>66008.20999999999</v>
      </c>
      <c r="E28" s="111">
        <v>8987.75</v>
      </c>
      <c r="F28" s="111">
        <v>267686.55000000005</v>
      </c>
      <c r="G28" s="111">
        <v>861500.68</v>
      </c>
      <c r="H28" s="111">
        <v>1337535.04</v>
      </c>
      <c r="I28" s="111">
        <v>980433.1799999999</v>
      </c>
      <c r="J28" s="111">
        <v>960230.7899999999</v>
      </c>
      <c r="K28" s="111">
        <v>914761.06</v>
      </c>
      <c r="L28" s="111">
        <v>540000.12</v>
      </c>
      <c r="M28" s="111">
        <v>365888.15</v>
      </c>
      <c r="N28" s="111">
        <v>242728.4</v>
      </c>
      <c r="O28" s="111">
        <v>107461.20999999999</v>
      </c>
      <c r="P28" s="111">
        <v>162741.57000000004</v>
      </c>
      <c r="Q28" s="111">
        <v>69226.20000000001</v>
      </c>
      <c r="R28" s="111">
        <v>131596.22</v>
      </c>
      <c r="S28" s="111">
        <v>7042940.360000001</v>
      </c>
      <c r="T28" s="78"/>
    </row>
    <row r="29" spans="1:20" ht="12.75">
      <c r="A29" s="140" t="s">
        <v>152</v>
      </c>
      <c r="B29" s="111">
        <v>0.02</v>
      </c>
      <c r="C29" s="111">
        <v>0</v>
      </c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0.08</v>
      </c>
      <c r="O29" s="111">
        <v>0</v>
      </c>
      <c r="P29" s="111">
        <v>0</v>
      </c>
      <c r="Q29" s="111">
        <v>0.01</v>
      </c>
      <c r="R29" s="111">
        <v>5818.26</v>
      </c>
      <c r="S29" s="111">
        <v>5818.37</v>
      </c>
      <c r="T29" s="78"/>
    </row>
    <row r="30" spans="1:20" ht="12.75">
      <c r="A30" s="140" t="s">
        <v>153</v>
      </c>
      <c r="B30" s="111">
        <v>2.53</v>
      </c>
      <c r="C30" s="111">
        <v>18.08</v>
      </c>
      <c r="D30" s="111">
        <v>18286.41</v>
      </c>
      <c r="E30" s="111">
        <v>3892.95</v>
      </c>
      <c r="F30" s="111">
        <v>57.8</v>
      </c>
      <c r="G30" s="111">
        <v>3282.29</v>
      </c>
      <c r="H30" s="111">
        <v>20523.4</v>
      </c>
      <c r="I30" s="111">
        <v>7736.91</v>
      </c>
      <c r="J30" s="111">
        <v>4217.78</v>
      </c>
      <c r="K30" s="111">
        <v>7644.72</v>
      </c>
      <c r="L30" s="111">
        <v>6689.79</v>
      </c>
      <c r="M30" s="111">
        <v>8638.34</v>
      </c>
      <c r="N30" s="111">
        <v>7544.32</v>
      </c>
      <c r="O30" s="111">
        <v>4894.93</v>
      </c>
      <c r="P30" s="111">
        <v>2877.37</v>
      </c>
      <c r="Q30" s="111">
        <v>584.56</v>
      </c>
      <c r="R30" s="111">
        <v>4690.14</v>
      </c>
      <c r="S30" s="111">
        <v>101582.31999999999</v>
      </c>
      <c r="T30" s="78"/>
    </row>
    <row r="31" spans="1:20" ht="12.75">
      <c r="A31" s="140" t="s">
        <v>154</v>
      </c>
      <c r="B31" s="111">
        <v>22.91</v>
      </c>
      <c r="C31" s="111">
        <v>91.72</v>
      </c>
      <c r="D31" s="111">
        <v>3329.09</v>
      </c>
      <c r="E31" s="111">
        <v>871.43</v>
      </c>
      <c r="F31" s="111">
        <v>115884.05</v>
      </c>
      <c r="G31" s="111">
        <v>524588.38</v>
      </c>
      <c r="H31" s="111">
        <v>784411.82</v>
      </c>
      <c r="I31" s="111">
        <v>250982.16</v>
      </c>
      <c r="J31" s="111">
        <v>419105.91</v>
      </c>
      <c r="K31" s="111">
        <v>309886.08</v>
      </c>
      <c r="L31" s="111">
        <v>304735.47</v>
      </c>
      <c r="M31" s="111">
        <v>76122.64</v>
      </c>
      <c r="N31" s="111">
        <v>60095.6</v>
      </c>
      <c r="O31" s="111">
        <v>12934.22</v>
      </c>
      <c r="P31" s="111">
        <v>16691.8</v>
      </c>
      <c r="Q31" s="111">
        <v>6359.67</v>
      </c>
      <c r="R31" s="111">
        <v>18924.32</v>
      </c>
      <c r="S31" s="111">
        <v>2905037.2699999996</v>
      </c>
      <c r="T31" s="78"/>
    </row>
    <row r="32" spans="1:20" ht="12.75">
      <c r="A32" s="140" t="s">
        <v>155</v>
      </c>
      <c r="B32" s="111">
        <v>44.01</v>
      </c>
      <c r="C32" s="111">
        <v>3079.08</v>
      </c>
      <c r="D32" s="111">
        <v>5685.65</v>
      </c>
      <c r="E32" s="111">
        <v>4120.51</v>
      </c>
      <c r="F32" s="111">
        <v>151727.31</v>
      </c>
      <c r="G32" s="111">
        <v>332160.59</v>
      </c>
      <c r="H32" s="111">
        <v>532337.22</v>
      </c>
      <c r="I32" s="111">
        <v>713787.42</v>
      </c>
      <c r="J32" s="111">
        <v>531479.77</v>
      </c>
      <c r="K32" s="111">
        <v>553090.02</v>
      </c>
      <c r="L32" s="111">
        <v>207339.12</v>
      </c>
      <c r="M32" s="111">
        <v>271585.65</v>
      </c>
      <c r="N32" s="111">
        <v>161166.77</v>
      </c>
      <c r="O32" s="111">
        <v>88081.12</v>
      </c>
      <c r="P32" s="111">
        <v>141664.73</v>
      </c>
      <c r="Q32" s="111">
        <v>61387.64</v>
      </c>
      <c r="R32" s="111">
        <v>100257.1</v>
      </c>
      <c r="S32" s="111">
        <v>3858993.7100000004</v>
      </c>
      <c r="T32" s="78"/>
    </row>
    <row r="33" spans="1:20" ht="12.75">
      <c r="A33" s="140" t="s">
        <v>156</v>
      </c>
      <c r="B33" s="111">
        <v>0</v>
      </c>
      <c r="C33" s="111">
        <v>22896.88</v>
      </c>
      <c r="D33" s="111">
        <v>38707.06</v>
      </c>
      <c r="E33" s="111">
        <v>102.86</v>
      </c>
      <c r="F33" s="111">
        <v>17.39</v>
      </c>
      <c r="G33" s="111">
        <v>1469.42</v>
      </c>
      <c r="H33" s="111">
        <v>262.6</v>
      </c>
      <c r="I33" s="111">
        <v>7926.69</v>
      </c>
      <c r="J33" s="111">
        <v>5427.33</v>
      </c>
      <c r="K33" s="111">
        <v>44140.24</v>
      </c>
      <c r="L33" s="111">
        <v>21235.74</v>
      </c>
      <c r="M33" s="111">
        <v>9541.52</v>
      </c>
      <c r="N33" s="111">
        <v>13921.63</v>
      </c>
      <c r="O33" s="111">
        <v>1550.94</v>
      </c>
      <c r="P33" s="111">
        <v>1507.67</v>
      </c>
      <c r="Q33" s="111">
        <v>894.32</v>
      </c>
      <c r="R33" s="111">
        <v>1906.4</v>
      </c>
      <c r="S33" s="111">
        <v>171508.69</v>
      </c>
      <c r="T33" s="78"/>
    </row>
    <row r="34" spans="1:22" s="76" customFormat="1" ht="12.75" hidden="1">
      <c r="A34" s="109" t="s">
        <v>135</v>
      </c>
      <c r="B34" s="111">
        <v>37.11</v>
      </c>
      <c r="C34" s="111">
        <v>26052.54</v>
      </c>
      <c r="D34" s="111">
        <v>58337.55</v>
      </c>
      <c r="E34" s="111">
        <v>4159.61</v>
      </c>
      <c r="F34" s="111">
        <v>265966.38</v>
      </c>
      <c r="G34" s="111">
        <v>843706.14</v>
      </c>
      <c r="H34" s="111">
        <v>1270748.1400000001</v>
      </c>
      <c r="I34" s="111">
        <v>900519.88</v>
      </c>
      <c r="J34" s="111">
        <v>790918.4</v>
      </c>
      <c r="K34" s="111">
        <v>835556.4</v>
      </c>
      <c r="L34" s="111">
        <v>448129.33999999997</v>
      </c>
      <c r="M34" s="111">
        <v>288918.13</v>
      </c>
      <c r="N34" s="111">
        <v>174323.26</v>
      </c>
      <c r="O34" s="111">
        <v>83674.84</v>
      </c>
      <c r="P34" s="111">
        <v>115071.4</v>
      </c>
      <c r="Q34" s="111">
        <v>48268.28</v>
      </c>
      <c r="R34" s="111">
        <v>70287.74</v>
      </c>
      <c r="S34" s="111">
        <v>6224675.140000001</v>
      </c>
      <c r="T34" s="78"/>
      <c r="V34"/>
    </row>
    <row r="35" spans="1:22" s="76" customFormat="1" ht="12.75" hidden="1">
      <c r="A35" s="140" t="s">
        <v>157</v>
      </c>
      <c r="B35" s="111">
        <v>0.02</v>
      </c>
      <c r="C35" s="111">
        <v>0</v>
      </c>
      <c r="D35" s="111">
        <v>0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  <c r="N35" s="111">
        <v>0.08</v>
      </c>
      <c r="O35" s="111">
        <v>0</v>
      </c>
      <c r="P35" s="111">
        <v>0</v>
      </c>
      <c r="Q35" s="111">
        <v>0.01</v>
      </c>
      <c r="R35" s="111">
        <v>5805.5</v>
      </c>
      <c r="S35" s="111">
        <v>5805.61</v>
      </c>
      <c r="T35" s="78"/>
      <c r="V35"/>
    </row>
    <row r="36" spans="1:22" s="76" customFormat="1" ht="12.75" hidden="1">
      <c r="A36" s="140" t="s">
        <v>158</v>
      </c>
      <c r="B36" s="111">
        <v>2.31</v>
      </c>
      <c r="C36" s="111">
        <v>16.53</v>
      </c>
      <c r="D36" s="111">
        <v>12517.59</v>
      </c>
      <c r="E36" s="111">
        <v>24.85</v>
      </c>
      <c r="F36" s="111">
        <v>55.47</v>
      </c>
      <c r="G36" s="111">
        <v>3271.86</v>
      </c>
      <c r="H36" s="111">
        <v>20513.99</v>
      </c>
      <c r="I36" s="111">
        <v>7734.82</v>
      </c>
      <c r="J36" s="111">
        <v>4189.05</v>
      </c>
      <c r="K36" s="111">
        <v>6578.43</v>
      </c>
      <c r="L36" s="111">
        <v>4659.47</v>
      </c>
      <c r="M36" s="111">
        <v>1353.33</v>
      </c>
      <c r="N36" s="111">
        <v>7198.2</v>
      </c>
      <c r="O36" s="111">
        <v>3849.8</v>
      </c>
      <c r="P36" s="111">
        <v>2767.11</v>
      </c>
      <c r="Q36" s="111">
        <v>320.21</v>
      </c>
      <c r="R36" s="111">
        <v>4148.05</v>
      </c>
      <c r="S36" s="111">
        <v>79201.07000000002</v>
      </c>
      <c r="T36" s="78"/>
      <c r="V36"/>
    </row>
    <row r="37" spans="1:22" s="76" customFormat="1" ht="12.75" hidden="1">
      <c r="A37" s="140" t="s">
        <v>159</v>
      </c>
      <c r="B37" s="111">
        <v>19.11</v>
      </c>
      <c r="C37" s="111">
        <v>76.71</v>
      </c>
      <c r="D37" s="111">
        <v>1450.54</v>
      </c>
      <c r="E37" s="111">
        <v>337.06</v>
      </c>
      <c r="F37" s="111">
        <v>114260.84</v>
      </c>
      <c r="G37" s="111">
        <v>508355.07</v>
      </c>
      <c r="H37" s="111">
        <v>757685.83</v>
      </c>
      <c r="I37" s="111">
        <v>201909.12</v>
      </c>
      <c r="J37" s="111">
        <v>333737.53</v>
      </c>
      <c r="K37" s="111">
        <v>276704.94</v>
      </c>
      <c r="L37" s="111">
        <v>250195.83</v>
      </c>
      <c r="M37" s="111">
        <v>44367.86</v>
      </c>
      <c r="N37" s="111">
        <v>42542.44</v>
      </c>
      <c r="O37" s="111">
        <v>4513.19</v>
      </c>
      <c r="P37" s="111">
        <v>8058.5</v>
      </c>
      <c r="Q37" s="111">
        <v>776.97</v>
      </c>
      <c r="R37" s="111">
        <v>3298.48</v>
      </c>
      <c r="S37" s="111">
        <v>2548290.02</v>
      </c>
      <c r="T37" s="78"/>
      <c r="V37"/>
    </row>
    <row r="38" spans="1:22" s="76" customFormat="1" ht="12.75" hidden="1">
      <c r="A38" s="140" t="s">
        <v>160</v>
      </c>
      <c r="B38" s="111">
        <v>15.67</v>
      </c>
      <c r="C38" s="111">
        <v>3062.42</v>
      </c>
      <c r="D38" s="111">
        <v>5662.67</v>
      </c>
      <c r="E38" s="111">
        <v>3694.84</v>
      </c>
      <c r="F38" s="111">
        <v>151634.05</v>
      </c>
      <c r="G38" s="111">
        <v>330609.79</v>
      </c>
      <c r="H38" s="111">
        <v>492401.2</v>
      </c>
      <c r="I38" s="111">
        <v>682951.26</v>
      </c>
      <c r="J38" s="111">
        <v>447844.82</v>
      </c>
      <c r="K38" s="111">
        <v>508173.4</v>
      </c>
      <c r="L38" s="111">
        <v>172365.38</v>
      </c>
      <c r="M38" s="111">
        <v>234055.86</v>
      </c>
      <c r="N38" s="111">
        <v>110665.47</v>
      </c>
      <c r="O38" s="111">
        <v>73774.54</v>
      </c>
      <c r="P38" s="111">
        <v>102894.62</v>
      </c>
      <c r="Q38" s="111">
        <v>46284.39</v>
      </c>
      <c r="R38" s="111">
        <v>55209.54</v>
      </c>
      <c r="S38" s="111">
        <v>3421299.92</v>
      </c>
      <c r="T38" s="78"/>
      <c r="V38"/>
    </row>
    <row r="39" spans="1:22" s="76" customFormat="1" ht="12.75" hidden="1">
      <c r="A39" s="140" t="s">
        <v>161</v>
      </c>
      <c r="B39" s="111">
        <v>0</v>
      </c>
      <c r="C39" s="111">
        <v>22896.88</v>
      </c>
      <c r="D39" s="111">
        <v>38706.75</v>
      </c>
      <c r="E39" s="111">
        <v>102.86</v>
      </c>
      <c r="F39" s="111">
        <v>16.02</v>
      </c>
      <c r="G39" s="111">
        <v>1469.42</v>
      </c>
      <c r="H39" s="111">
        <v>147.12</v>
      </c>
      <c r="I39" s="111">
        <v>7924.68</v>
      </c>
      <c r="J39" s="111">
        <v>5147</v>
      </c>
      <c r="K39" s="111">
        <v>44099.63</v>
      </c>
      <c r="L39" s="111">
        <v>20908.66</v>
      </c>
      <c r="M39" s="111">
        <v>9141.08</v>
      </c>
      <c r="N39" s="111">
        <v>13917.07</v>
      </c>
      <c r="O39" s="111">
        <v>1537.31</v>
      </c>
      <c r="P39" s="111">
        <v>1351.17</v>
      </c>
      <c r="Q39" s="111">
        <v>886.7</v>
      </c>
      <c r="R39" s="111">
        <v>1826.17</v>
      </c>
      <c r="S39" s="111">
        <v>170078.52000000005</v>
      </c>
      <c r="T39" s="78"/>
      <c r="V39"/>
    </row>
    <row r="40" spans="1:22" s="76" customFormat="1" ht="12.75" hidden="1">
      <c r="A40" s="109" t="s">
        <v>136</v>
      </c>
      <c r="B40" s="111">
        <v>30.25</v>
      </c>
      <c r="C40" s="111">
        <v>31.009999999999998</v>
      </c>
      <c r="D40" s="111">
        <v>7667.69</v>
      </c>
      <c r="E40" s="111">
        <v>228.16000000000003</v>
      </c>
      <c r="F40" s="111">
        <v>1582.4899999999998</v>
      </c>
      <c r="G40" s="111">
        <v>17756.710000000003</v>
      </c>
      <c r="H40" s="111">
        <v>66345.20999999999</v>
      </c>
      <c r="I40" s="111">
        <v>78052.59999999999</v>
      </c>
      <c r="J40" s="111">
        <v>142672.15</v>
      </c>
      <c r="K40" s="111">
        <v>59182.82</v>
      </c>
      <c r="L40" s="111">
        <v>54194.77</v>
      </c>
      <c r="M40" s="111">
        <v>55310.65</v>
      </c>
      <c r="N40" s="111">
        <v>51636.369999999995</v>
      </c>
      <c r="O40" s="111">
        <v>17259.309999999998</v>
      </c>
      <c r="P40" s="111">
        <v>41712.96</v>
      </c>
      <c r="Q40" s="111">
        <v>19104.78</v>
      </c>
      <c r="R40" s="111">
        <v>59296.68</v>
      </c>
      <c r="S40" s="111">
        <v>672064.6100000002</v>
      </c>
      <c r="T40" s="78"/>
      <c r="V40"/>
    </row>
    <row r="41" spans="1:22" s="76" customFormat="1" ht="12.75" hidden="1">
      <c r="A41" s="140" t="s">
        <v>162</v>
      </c>
      <c r="B41" s="111">
        <v>0</v>
      </c>
      <c r="C41" s="111">
        <v>0</v>
      </c>
      <c r="D41" s="111">
        <v>0</v>
      </c>
      <c r="E41" s="111">
        <v>0</v>
      </c>
      <c r="F41" s="111">
        <v>0</v>
      </c>
      <c r="G41" s="111">
        <v>0</v>
      </c>
      <c r="H41" s="111">
        <v>0</v>
      </c>
      <c r="I41" s="111">
        <v>0</v>
      </c>
      <c r="J41" s="111">
        <v>0</v>
      </c>
      <c r="K41" s="111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  <c r="Q41" s="111">
        <v>0</v>
      </c>
      <c r="R41" s="111">
        <v>12.76</v>
      </c>
      <c r="S41" s="111">
        <v>12.76</v>
      </c>
      <c r="T41" s="78"/>
      <c r="V41"/>
    </row>
    <row r="42" spans="1:22" s="76" customFormat="1" ht="12.75" hidden="1">
      <c r="A42" s="140" t="s">
        <v>163</v>
      </c>
      <c r="B42" s="111">
        <v>0.22</v>
      </c>
      <c r="C42" s="111">
        <v>1.55</v>
      </c>
      <c r="D42" s="111">
        <v>5768.82</v>
      </c>
      <c r="E42" s="111">
        <v>2.08</v>
      </c>
      <c r="F42" s="111">
        <v>1.94</v>
      </c>
      <c r="G42" s="111">
        <v>8.45</v>
      </c>
      <c r="H42" s="111">
        <v>0.68</v>
      </c>
      <c r="I42" s="111">
        <v>0.14</v>
      </c>
      <c r="J42" s="111">
        <v>1.94</v>
      </c>
      <c r="K42" s="111">
        <v>9.05</v>
      </c>
      <c r="L42" s="111">
        <v>1.92</v>
      </c>
      <c r="M42" s="111">
        <v>767.64</v>
      </c>
      <c r="N42" s="111">
        <v>14.24</v>
      </c>
      <c r="O42" s="111">
        <v>180.3</v>
      </c>
      <c r="P42" s="111">
        <v>23.62</v>
      </c>
      <c r="Q42" s="111">
        <v>0.61</v>
      </c>
      <c r="R42" s="111">
        <v>90.33</v>
      </c>
      <c r="S42" s="111">
        <v>6873.53</v>
      </c>
      <c r="T42" s="78"/>
      <c r="V42"/>
    </row>
    <row r="43" spans="1:22" s="76" customFormat="1" ht="12.75" hidden="1">
      <c r="A43" s="140" t="s">
        <v>164</v>
      </c>
      <c r="B43" s="111">
        <v>2.3</v>
      </c>
      <c r="C43" s="111">
        <v>13.6</v>
      </c>
      <c r="D43" s="111">
        <v>1877.6</v>
      </c>
      <c r="E43" s="111">
        <v>177.87</v>
      </c>
      <c r="F43" s="111">
        <v>1492.35</v>
      </c>
      <c r="G43" s="111">
        <v>16219.78</v>
      </c>
      <c r="H43" s="111">
        <v>26710.95</v>
      </c>
      <c r="I43" s="111">
        <v>48872.59</v>
      </c>
      <c r="J43" s="111">
        <v>71223.43</v>
      </c>
      <c r="K43" s="111">
        <v>16118.45</v>
      </c>
      <c r="L43" s="111">
        <v>22288.28</v>
      </c>
      <c r="M43" s="111">
        <v>18985.08</v>
      </c>
      <c r="N43" s="111">
        <v>3693.33</v>
      </c>
      <c r="O43" s="111">
        <v>2975.59</v>
      </c>
      <c r="P43" s="111">
        <v>5119.08</v>
      </c>
      <c r="Q43" s="111">
        <v>4565.98</v>
      </c>
      <c r="R43" s="111">
        <v>15088.65</v>
      </c>
      <c r="S43" s="111">
        <v>255424.90999999995</v>
      </c>
      <c r="T43" s="78"/>
      <c r="V43"/>
    </row>
    <row r="44" spans="1:22" s="76" customFormat="1" ht="12.75" hidden="1">
      <c r="A44" s="140" t="s">
        <v>165</v>
      </c>
      <c r="B44" s="111">
        <v>27.73</v>
      </c>
      <c r="C44" s="111">
        <v>15.86</v>
      </c>
      <c r="D44" s="111">
        <v>20.95</v>
      </c>
      <c r="E44" s="111">
        <v>48.21</v>
      </c>
      <c r="F44" s="111">
        <v>86.83</v>
      </c>
      <c r="G44" s="111">
        <v>1528.48</v>
      </c>
      <c r="H44" s="111">
        <v>39518.1</v>
      </c>
      <c r="I44" s="111">
        <v>29177.86</v>
      </c>
      <c r="J44" s="111">
        <v>71170.18</v>
      </c>
      <c r="K44" s="111">
        <v>43014.74</v>
      </c>
      <c r="L44" s="111">
        <v>31577.58</v>
      </c>
      <c r="M44" s="111">
        <v>35158.14</v>
      </c>
      <c r="N44" s="111">
        <v>47924.24</v>
      </c>
      <c r="O44" s="111">
        <v>14089.8</v>
      </c>
      <c r="P44" s="111">
        <v>36413.76</v>
      </c>
      <c r="Q44" s="111">
        <v>14533.07</v>
      </c>
      <c r="R44" s="111">
        <v>44024.96</v>
      </c>
      <c r="S44" s="111">
        <v>408330.49</v>
      </c>
      <c r="T44" s="78"/>
      <c r="V44"/>
    </row>
    <row r="45" spans="1:22" s="76" customFormat="1" ht="12.75" hidden="1">
      <c r="A45" s="140" t="s">
        <v>166</v>
      </c>
      <c r="B45" s="111">
        <v>0</v>
      </c>
      <c r="C45" s="111">
        <v>0</v>
      </c>
      <c r="D45" s="111">
        <v>0.32</v>
      </c>
      <c r="E45" s="111">
        <v>0</v>
      </c>
      <c r="F45" s="111">
        <v>1.37</v>
      </c>
      <c r="G45" s="111">
        <v>0</v>
      </c>
      <c r="H45" s="111">
        <v>115.48</v>
      </c>
      <c r="I45" s="111">
        <v>2.01</v>
      </c>
      <c r="J45" s="111">
        <v>276.6</v>
      </c>
      <c r="K45" s="111">
        <v>40.58</v>
      </c>
      <c r="L45" s="111">
        <v>326.99</v>
      </c>
      <c r="M45" s="111">
        <v>399.79</v>
      </c>
      <c r="N45" s="111">
        <v>4.56</v>
      </c>
      <c r="O45" s="111">
        <v>13.62</v>
      </c>
      <c r="P45" s="111">
        <v>156.5</v>
      </c>
      <c r="Q45" s="111">
        <v>5.12</v>
      </c>
      <c r="R45" s="111">
        <v>79.98</v>
      </c>
      <c r="S45" s="111">
        <v>1422.9199999999998</v>
      </c>
      <c r="T45" s="78"/>
      <c r="V45"/>
    </row>
    <row r="46" spans="1:22" s="76" customFormat="1" ht="12.75" hidden="1">
      <c r="A46" s="109" t="s">
        <v>5</v>
      </c>
      <c r="B46" s="111">
        <v>2.11</v>
      </c>
      <c r="C46" s="111">
        <v>2.21</v>
      </c>
      <c r="D46" s="111">
        <v>2.9699999999999998</v>
      </c>
      <c r="E46" s="111">
        <v>4599.9800000000005</v>
      </c>
      <c r="F46" s="111">
        <v>137.68</v>
      </c>
      <c r="G46" s="111">
        <v>37.83</v>
      </c>
      <c r="H46" s="111">
        <v>441.69</v>
      </c>
      <c r="I46" s="111">
        <v>1860.7</v>
      </c>
      <c r="J46" s="111">
        <v>26640.24</v>
      </c>
      <c r="K46" s="111">
        <v>20021.84</v>
      </c>
      <c r="L46" s="111">
        <v>37676</v>
      </c>
      <c r="M46" s="111">
        <v>21659.38</v>
      </c>
      <c r="N46" s="111">
        <v>16768.77</v>
      </c>
      <c r="O46" s="111">
        <v>6527.07</v>
      </c>
      <c r="P46" s="111">
        <v>5957.21</v>
      </c>
      <c r="Q46" s="111">
        <v>1853.1399999999999</v>
      </c>
      <c r="R46" s="111">
        <v>2011.7700000000002</v>
      </c>
      <c r="S46" s="111">
        <v>146200.59</v>
      </c>
      <c r="T46" s="78"/>
      <c r="V46"/>
    </row>
    <row r="47" spans="1:22" s="76" customFormat="1" ht="12.75" hidden="1">
      <c r="A47" s="140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78"/>
      <c r="V47"/>
    </row>
    <row r="48" spans="1:22" s="76" customFormat="1" ht="12.75" hidden="1">
      <c r="A48" s="140" t="s">
        <v>167</v>
      </c>
      <c r="B48" s="111">
        <v>0</v>
      </c>
      <c r="C48" s="111">
        <v>0</v>
      </c>
      <c r="D48" s="111">
        <v>0</v>
      </c>
      <c r="E48" s="111">
        <v>3866.02</v>
      </c>
      <c r="F48" s="111">
        <v>0.38</v>
      </c>
      <c r="G48" s="111">
        <v>1.98</v>
      </c>
      <c r="H48" s="111">
        <v>8.72</v>
      </c>
      <c r="I48" s="111">
        <v>1.94</v>
      </c>
      <c r="J48" s="111">
        <v>26.79</v>
      </c>
      <c r="K48" s="111">
        <v>1057.24</v>
      </c>
      <c r="L48" s="111">
        <v>2028.4</v>
      </c>
      <c r="M48" s="111">
        <v>6517.37</v>
      </c>
      <c r="N48" s="111">
        <v>331.88</v>
      </c>
      <c r="O48" s="111">
        <v>864.83</v>
      </c>
      <c r="P48" s="111">
        <v>86.64</v>
      </c>
      <c r="Q48" s="111">
        <v>263.74</v>
      </c>
      <c r="R48" s="111">
        <v>451.75</v>
      </c>
      <c r="S48" s="111">
        <v>15507.679999999998</v>
      </c>
      <c r="T48" s="78"/>
      <c r="V48"/>
    </row>
    <row r="49" spans="1:22" s="76" customFormat="1" ht="12.75" hidden="1">
      <c r="A49" s="140" t="s">
        <v>168</v>
      </c>
      <c r="B49" s="111">
        <v>1.5</v>
      </c>
      <c r="C49" s="111">
        <v>1.41</v>
      </c>
      <c r="D49" s="111">
        <v>0.95</v>
      </c>
      <c r="E49" s="111">
        <v>356.5</v>
      </c>
      <c r="F49" s="111">
        <v>130.86</v>
      </c>
      <c r="G49" s="111">
        <v>13.53</v>
      </c>
      <c r="H49" s="111">
        <v>15.05</v>
      </c>
      <c r="I49" s="111">
        <v>200.46</v>
      </c>
      <c r="J49" s="111">
        <v>14144.94</v>
      </c>
      <c r="K49" s="111">
        <v>17062.69</v>
      </c>
      <c r="L49" s="111">
        <v>32251.36</v>
      </c>
      <c r="M49" s="111">
        <v>12769.7</v>
      </c>
      <c r="N49" s="111">
        <v>13859.82</v>
      </c>
      <c r="O49" s="111">
        <v>5445.45</v>
      </c>
      <c r="P49" s="111">
        <v>3514.23</v>
      </c>
      <c r="Q49" s="111">
        <v>1016.72</v>
      </c>
      <c r="R49" s="111">
        <v>537.19</v>
      </c>
      <c r="S49" s="111">
        <v>101322.35999999999</v>
      </c>
      <c r="T49" s="78"/>
      <c r="V49"/>
    </row>
    <row r="50" spans="1:20" ht="12.75" hidden="1">
      <c r="A50" s="140" t="s">
        <v>169</v>
      </c>
      <c r="B50" s="111">
        <v>0.61</v>
      </c>
      <c r="C50" s="111">
        <v>0.8</v>
      </c>
      <c r="D50" s="111">
        <v>2.02</v>
      </c>
      <c r="E50" s="111">
        <v>377.46</v>
      </c>
      <c r="F50" s="111">
        <v>6.44</v>
      </c>
      <c r="G50" s="111">
        <v>22.32</v>
      </c>
      <c r="H50" s="111">
        <v>417.92</v>
      </c>
      <c r="I50" s="111">
        <v>1658.3</v>
      </c>
      <c r="J50" s="111">
        <v>12464.77</v>
      </c>
      <c r="K50" s="111">
        <v>1901.88</v>
      </c>
      <c r="L50" s="111">
        <v>3396.16</v>
      </c>
      <c r="M50" s="111">
        <v>2371.65</v>
      </c>
      <c r="N50" s="111">
        <v>2577.07</v>
      </c>
      <c r="O50" s="111">
        <v>216.79</v>
      </c>
      <c r="P50" s="111">
        <v>2356.34</v>
      </c>
      <c r="Q50" s="111">
        <v>570.18</v>
      </c>
      <c r="R50" s="111">
        <v>1022.59</v>
      </c>
      <c r="S50" s="111">
        <v>29363.300000000003</v>
      </c>
      <c r="T50" s="78"/>
    </row>
    <row r="51" spans="1:20" ht="12.75" hidden="1">
      <c r="A51" s="140" t="s">
        <v>170</v>
      </c>
      <c r="B51" s="111">
        <v>0</v>
      </c>
      <c r="C51" s="111">
        <v>0</v>
      </c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3.74</v>
      </c>
      <c r="K51" s="111">
        <v>0.03</v>
      </c>
      <c r="L51" s="111">
        <v>0.08</v>
      </c>
      <c r="M51" s="111">
        <v>0.66</v>
      </c>
      <c r="N51" s="111">
        <v>0</v>
      </c>
      <c r="O51" s="111">
        <v>0</v>
      </c>
      <c r="P51" s="111">
        <v>0</v>
      </c>
      <c r="Q51" s="111">
        <v>2.5</v>
      </c>
      <c r="R51" s="111">
        <v>0.24</v>
      </c>
      <c r="S51" s="111">
        <v>7.25</v>
      </c>
      <c r="T51" s="78"/>
    </row>
    <row r="52" spans="1:20" ht="12.75">
      <c r="A52" s="109" t="s">
        <v>133</v>
      </c>
      <c r="B52" s="111">
        <v>179.96</v>
      </c>
      <c r="C52" s="111">
        <v>1903.95</v>
      </c>
      <c r="D52" s="111">
        <v>337031.82999999996</v>
      </c>
      <c r="E52" s="111">
        <v>129241.84</v>
      </c>
      <c r="F52" s="111">
        <v>301535.71</v>
      </c>
      <c r="G52" s="111">
        <v>277835.82999999996</v>
      </c>
      <c r="H52" s="111">
        <v>270503.33</v>
      </c>
      <c r="I52" s="111">
        <v>309657.97</v>
      </c>
      <c r="J52" s="111">
        <v>89929.74</v>
      </c>
      <c r="K52" s="111">
        <v>140528.1</v>
      </c>
      <c r="L52" s="111">
        <v>75565.39</v>
      </c>
      <c r="M52" s="111">
        <v>44065.95</v>
      </c>
      <c r="N52" s="111">
        <v>64764</v>
      </c>
      <c r="O52" s="111">
        <v>55970.6</v>
      </c>
      <c r="P52" s="111">
        <v>61408.32</v>
      </c>
      <c r="Q52" s="111">
        <v>38282.86</v>
      </c>
      <c r="R52" s="111">
        <v>117951.22</v>
      </c>
      <c r="S52" s="111">
        <v>2316356.5999999996</v>
      </c>
      <c r="T52" s="78"/>
    </row>
    <row r="53" spans="1:20" ht="12.75">
      <c r="A53" s="140" t="s">
        <v>149</v>
      </c>
      <c r="B53" s="111">
        <v>0.77</v>
      </c>
      <c r="C53" s="111">
        <v>104.28</v>
      </c>
      <c r="D53" s="111">
        <v>335738.23</v>
      </c>
      <c r="E53" s="111">
        <v>67510.21</v>
      </c>
      <c r="F53" s="111">
        <v>60361.3</v>
      </c>
      <c r="G53" s="111">
        <v>4629.11</v>
      </c>
      <c r="H53" s="111">
        <v>13679.98</v>
      </c>
      <c r="I53" s="111">
        <v>7009.42</v>
      </c>
      <c r="J53" s="111">
        <v>2147.47</v>
      </c>
      <c r="K53" s="111">
        <v>0.4</v>
      </c>
      <c r="L53" s="111">
        <v>0</v>
      </c>
      <c r="M53" s="111">
        <v>0.13</v>
      </c>
      <c r="N53" s="111">
        <v>0</v>
      </c>
      <c r="O53" s="111">
        <v>0.26</v>
      </c>
      <c r="P53" s="111">
        <v>0</v>
      </c>
      <c r="Q53" s="111">
        <v>0</v>
      </c>
      <c r="R53" s="111">
        <v>3.41</v>
      </c>
      <c r="S53" s="111">
        <v>491184.9699999999</v>
      </c>
      <c r="T53" s="78"/>
    </row>
    <row r="54" spans="1:20" ht="12.75">
      <c r="A54" s="140" t="s">
        <v>150</v>
      </c>
      <c r="B54" s="111">
        <v>179.19</v>
      </c>
      <c r="C54" s="111">
        <v>1799.67</v>
      </c>
      <c r="D54" s="111">
        <v>1293.6</v>
      </c>
      <c r="E54" s="111">
        <v>61731.63</v>
      </c>
      <c r="F54" s="111">
        <v>241174.41</v>
      </c>
      <c r="G54" s="111">
        <v>273206.72</v>
      </c>
      <c r="H54" s="111">
        <v>256823.35</v>
      </c>
      <c r="I54" s="111">
        <v>302648.55</v>
      </c>
      <c r="J54" s="111">
        <v>87782.27</v>
      </c>
      <c r="K54" s="111">
        <v>140527.7</v>
      </c>
      <c r="L54" s="111">
        <v>75565.39</v>
      </c>
      <c r="M54" s="111">
        <v>44065.82</v>
      </c>
      <c r="N54" s="111">
        <v>64764</v>
      </c>
      <c r="O54" s="111">
        <v>55970.34</v>
      </c>
      <c r="P54" s="111">
        <v>61408.32</v>
      </c>
      <c r="Q54" s="111">
        <v>38282.86</v>
      </c>
      <c r="R54" s="111">
        <v>117947.81</v>
      </c>
      <c r="S54" s="111">
        <v>1825171.6300000001</v>
      </c>
      <c r="T54" s="78"/>
    </row>
    <row r="55" spans="1:22" ht="12.75">
      <c r="A55" s="108" t="s">
        <v>0</v>
      </c>
      <c r="B55" s="107">
        <v>93618.19000000002</v>
      </c>
      <c r="C55" s="107">
        <v>39428.19</v>
      </c>
      <c r="D55" s="107">
        <v>417330.48999999993</v>
      </c>
      <c r="E55" s="107">
        <v>205523.03</v>
      </c>
      <c r="F55" s="107">
        <v>684543.25</v>
      </c>
      <c r="G55" s="107">
        <v>1448847.54</v>
      </c>
      <c r="H55" s="107">
        <v>3157865.81</v>
      </c>
      <c r="I55" s="107">
        <v>5483551.659999999</v>
      </c>
      <c r="J55" s="107">
        <v>4236859.59</v>
      </c>
      <c r="K55" s="107">
        <v>5183506.22</v>
      </c>
      <c r="L55" s="107">
        <v>2209545.7800000003</v>
      </c>
      <c r="M55" s="107">
        <v>2028948.6500000001</v>
      </c>
      <c r="N55" s="107">
        <v>1006340.2400000001</v>
      </c>
      <c r="O55" s="107">
        <v>1133316.7100000002</v>
      </c>
      <c r="P55" s="107">
        <v>644740.09</v>
      </c>
      <c r="Q55" s="107">
        <v>380285.65</v>
      </c>
      <c r="R55" s="107">
        <v>1835032.8399999999</v>
      </c>
      <c r="S55" s="107">
        <v>30189283.929999996</v>
      </c>
      <c r="T55" s="78"/>
      <c r="V55" s="1"/>
    </row>
    <row r="56" spans="2:6" ht="12.75">
      <c r="B56" s="1"/>
      <c r="C56" s="1"/>
      <c r="D56" s="1"/>
      <c r="E56" s="1"/>
      <c r="F56" s="1"/>
    </row>
    <row r="57" spans="2:20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ht="12.75">
      <c r="S58" s="1"/>
    </row>
    <row r="59" spans="6:9" ht="12.75">
      <c r="F59" s="2"/>
      <c r="G59" s="2"/>
      <c r="H59" s="2"/>
      <c r="I59" s="2"/>
    </row>
    <row r="60" ht="12.75">
      <c r="B60" s="74"/>
    </row>
    <row r="61" spans="2:9" ht="12.75">
      <c r="B61" s="75"/>
      <c r="C61" s="75"/>
      <c r="E61" s="2"/>
      <c r="F61" s="2"/>
      <c r="G61" s="2"/>
      <c r="H61" s="2"/>
      <c r="I61" s="2"/>
    </row>
    <row r="65" spans="2:8" ht="12.75">
      <c r="B65" s="75"/>
      <c r="H65" s="70"/>
    </row>
  </sheetData>
  <sheetProtection/>
  <mergeCells count="1">
    <mergeCell ref="B2:R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V56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9.7109375" style="0" bestFit="1" customWidth="1"/>
    <col min="3" max="3" width="10.7109375" style="0" bestFit="1" customWidth="1"/>
    <col min="4" max="4" width="10.57421875" style="0" customWidth="1"/>
    <col min="5" max="9" width="11.7109375" style="0" bestFit="1" customWidth="1"/>
    <col min="10" max="11" width="11.57421875" style="0" customWidth="1"/>
    <col min="12" max="13" width="11.7109375" style="0" bestFit="1" customWidth="1"/>
    <col min="14" max="16" width="10.57421875" style="0" customWidth="1"/>
    <col min="17" max="17" width="10.7109375" style="0" bestFit="1" customWidth="1"/>
    <col min="18" max="18" width="11.7109375" style="0" bestFit="1" customWidth="1"/>
    <col min="19" max="19" width="12.7109375" style="0" bestFit="1" customWidth="1"/>
    <col min="20" max="20" width="9.140625" style="0" customWidth="1"/>
    <col min="21" max="21" width="9.140625" style="76" customWidth="1"/>
  </cols>
  <sheetData>
    <row r="1" ht="15.75">
      <c r="A1" s="119" t="s">
        <v>132</v>
      </c>
    </row>
    <row r="2" spans="1:19" ht="12.75">
      <c r="A2" s="118"/>
      <c r="B2" s="149" t="s">
        <v>96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18"/>
    </row>
    <row r="3" spans="1:19" ht="12.75">
      <c r="A3" s="120">
        <v>2015</v>
      </c>
      <c r="B3" s="110" t="s">
        <v>25</v>
      </c>
      <c r="C3" s="110" t="s">
        <v>24</v>
      </c>
      <c r="D3" s="110" t="s">
        <v>9</v>
      </c>
      <c r="E3" s="110" t="s">
        <v>10</v>
      </c>
      <c r="F3" s="110" t="s">
        <v>11</v>
      </c>
      <c r="G3" s="110" t="s">
        <v>12</v>
      </c>
      <c r="H3" s="110" t="s">
        <v>13</v>
      </c>
      <c r="I3" s="110" t="s">
        <v>14</v>
      </c>
      <c r="J3" s="110" t="s">
        <v>15</v>
      </c>
      <c r="K3" s="110" t="s">
        <v>16</v>
      </c>
      <c r="L3" s="110" t="s">
        <v>17</v>
      </c>
      <c r="M3" s="110" t="s">
        <v>18</v>
      </c>
      <c r="N3" s="110" t="s">
        <v>19</v>
      </c>
      <c r="O3" s="110" t="s">
        <v>20</v>
      </c>
      <c r="P3" s="110" t="s">
        <v>21</v>
      </c>
      <c r="Q3" s="110" t="s">
        <v>22</v>
      </c>
      <c r="R3" s="110" t="s">
        <v>23</v>
      </c>
      <c r="S3" s="110" t="s">
        <v>0</v>
      </c>
    </row>
    <row r="4" spans="1:20" ht="12.75">
      <c r="A4" s="109" t="s">
        <v>134</v>
      </c>
      <c r="B4" s="111">
        <v>607.7399999999999</v>
      </c>
      <c r="C4" s="111">
        <v>1326.2000000000003</v>
      </c>
      <c r="D4" s="111">
        <v>2106.52</v>
      </c>
      <c r="E4" s="111">
        <v>5488.289999999999</v>
      </c>
      <c r="F4" s="111">
        <v>46711.15</v>
      </c>
      <c r="G4" s="111">
        <v>64496.719999999994</v>
      </c>
      <c r="H4" s="111">
        <v>1169556.5500000003</v>
      </c>
      <c r="I4" s="111">
        <v>2906355.5599999996</v>
      </c>
      <c r="J4" s="111">
        <v>2111463.1999999997</v>
      </c>
      <c r="K4" s="111">
        <v>1482431.69</v>
      </c>
      <c r="L4" s="111">
        <v>522730.30000000005</v>
      </c>
      <c r="M4" s="111">
        <v>492622.11</v>
      </c>
      <c r="N4" s="111">
        <v>245712.90000000002</v>
      </c>
      <c r="O4" s="111">
        <v>256804.3</v>
      </c>
      <c r="P4" s="111">
        <v>156906.15000000002</v>
      </c>
      <c r="Q4" s="111">
        <v>96843.60999999999</v>
      </c>
      <c r="R4" s="111">
        <v>656565.0699999998</v>
      </c>
      <c r="S4" s="111">
        <v>10218728.06</v>
      </c>
      <c r="T4" s="78"/>
    </row>
    <row r="5" spans="1:20" ht="12.75">
      <c r="A5" s="140" t="s">
        <v>70</v>
      </c>
      <c r="B5" s="111">
        <v>257.2</v>
      </c>
      <c r="C5" s="111">
        <v>63.88</v>
      </c>
      <c r="D5" s="111">
        <v>10.93</v>
      </c>
      <c r="E5" s="111">
        <v>131.91</v>
      </c>
      <c r="F5" s="111">
        <v>278.21</v>
      </c>
      <c r="G5" s="111">
        <v>9964.58</v>
      </c>
      <c r="H5" s="111">
        <v>287463.34</v>
      </c>
      <c r="I5" s="111">
        <v>1833323.47</v>
      </c>
      <c r="J5" s="111">
        <v>964124.93</v>
      </c>
      <c r="K5" s="111">
        <v>673728.18</v>
      </c>
      <c r="L5" s="111">
        <v>169793.66</v>
      </c>
      <c r="M5" s="111">
        <v>167635.47</v>
      </c>
      <c r="N5" s="111">
        <v>62708.53</v>
      </c>
      <c r="O5" s="111">
        <v>33208.89</v>
      </c>
      <c r="P5" s="111">
        <v>15879.37</v>
      </c>
      <c r="Q5" s="111">
        <v>2533.28</v>
      </c>
      <c r="R5" s="111">
        <v>28713.49</v>
      </c>
      <c r="S5" s="111">
        <v>4249819.320000001</v>
      </c>
      <c r="T5" s="78"/>
    </row>
    <row r="6" spans="1:20" ht="12.75">
      <c r="A6" s="140" t="s">
        <v>151</v>
      </c>
      <c r="B6" s="111">
        <v>40.36</v>
      </c>
      <c r="C6" s="111">
        <v>710.69</v>
      </c>
      <c r="D6" s="111">
        <v>81.48</v>
      </c>
      <c r="E6" s="111">
        <v>2552.38</v>
      </c>
      <c r="F6" s="111">
        <v>295.73</v>
      </c>
      <c r="G6" s="111">
        <v>1615.63</v>
      </c>
      <c r="H6" s="111">
        <v>532229</v>
      </c>
      <c r="I6" s="111">
        <v>467230.81</v>
      </c>
      <c r="J6" s="111">
        <v>645729.03</v>
      </c>
      <c r="K6" s="111">
        <v>273685.07</v>
      </c>
      <c r="L6" s="111">
        <v>106888.29</v>
      </c>
      <c r="M6" s="111">
        <v>85125.71</v>
      </c>
      <c r="N6" s="111">
        <v>42583.53</v>
      </c>
      <c r="O6" s="111">
        <v>37839.78</v>
      </c>
      <c r="P6" s="111">
        <v>11893.98</v>
      </c>
      <c r="Q6" s="111">
        <v>9159.24</v>
      </c>
      <c r="R6" s="111">
        <v>19084.77</v>
      </c>
      <c r="S6" s="111">
        <v>2236745.48</v>
      </c>
      <c r="T6" s="78"/>
    </row>
    <row r="7" spans="1:22" ht="12.75">
      <c r="A7" s="140" t="s">
        <v>71</v>
      </c>
      <c r="B7" s="111">
        <v>11.82</v>
      </c>
      <c r="C7" s="111">
        <v>24.19</v>
      </c>
      <c r="D7" s="111">
        <v>42.77</v>
      </c>
      <c r="E7" s="111">
        <v>175.85</v>
      </c>
      <c r="F7" s="111">
        <v>173.89</v>
      </c>
      <c r="G7" s="111">
        <v>577.88</v>
      </c>
      <c r="H7" s="111">
        <v>235297.85</v>
      </c>
      <c r="I7" s="111">
        <v>191182.84</v>
      </c>
      <c r="J7" s="111">
        <v>187550.21</v>
      </c>
      <c r="K7" s="111">
        <v>184642.19</v>
      </c>
      <c r="L7" s="111">
        <v>45116.27</v>
      </c>
      <c r="M7" s="111">
        <v>53751.3</v>
      </c>
      <c r="N7" s="111">
        <v>26469.18</v>
      </c>
      <c r="O7" s="111">
        <v>11367.93</v>
      </c>
      <c r="P7" s="111">
        <v>11031.4</v>
      </c>
      <c r="Q7" s="111">
        <v>8711.92</v>
      </c>
      <c r="R7" s="111">
        <v>35095.45</v>
      </c>
      <c r="S7" s="111">
        <v>991222.9400000002</v>
      </c>
      <c r="T7" s="78"/>
      <c r="V7" s="1"/>
    </row>
    <row r="8" spans="1:20" ht="12.75">
      <c r="A8" s="140" t="s">
        <v>138</v>
      </c>
      <c r="B8" s="111">
        <v>4.18</v>
      </c>
      <c r="C8" s="111">
        <v>6.04</v>
      </c>
      <c r="D8" s="111">
        <v>14.38</v>
      </c>
      <c r="E8" s="111">
        <v>201.78</v>
      </c>
      <c r="F8" s="111">
        <v>9264.32</v>
      </c>
      <c r="G8" s="111">
        <v>9462.36</v>
      </c>
      <c r="H8" s="111">
        <v>6596.19</v>
      </c>
      <c r="I8" s="111">
        <v>11580.13</v>
      </c>
      <c r="J8" s="111">
        <v>1829.54</v>
      </c>
      <c r="K8" s="111">
        <v>20507.08</v>
      </c>
      <c r="L8" s="111">
        <v>3439.87</v>
      </c>
      <c r="M8" s="111">
        <v>16034.41</v>
      </c>
      <c r="N8" s="111">
        <v>2981.23</v>
      </c>
      <c r="O8" s="111">
        <v>5266.07</v>
      </c>
      <c r="P8" s="111">
        <v>12941.53</v>
      </c>
      <c r="Q8" s="111">
        <v>8883.32</v>
      </c>
      <c r="R8" s="111">
        <v>43117.17</v>
      </c>
      <c r="S8" s="111">
        <v>152129.59999999998</v>
      </c>
      <c r="T8" s="78"/>
    </row>
    <row r="9" spans="1:20" ht="12.75">
      <c r="A9" s="140" t="s">
        <v>139</v>
      </c>
      <c r="B9" s="111">
        <v>5.87</v>
      </c>
      <c r="C9" s="111">
        <v>22.22</v>
      </c>
      <c r="D9" s="111">
        <v>4.52</v>
      </c>
      <c r="E9" s="111">
        <v>104.99</v>
      </c>
      <c r="F9" s="111">
        <v>38.74</v>
      </c>
      <c r="G9" s="111">
        <v>104.63</v>
      </c>
      <c r="H9" s="111">
        <v>11086.31</v>
      </c>
      <c r="I9" s="111">
        <v>72847.96</v>
      </c>
      <c r="J9" s="111">
        <v>92473.34</v>
      </c>
      <c r="K9" s="111">
        <v>53859.38</v>
      </c>
      <c r="L9" s="111">
        <v>30278.49</v>
      </c>
      <c r="M9" s="111">
        <v>27552.62</v>
      </c>
      <c r="N9" s="111">
        <v>5497.84</v>
      </c>
      <c r="O9" s="111">
        <v>8456.69</v>
      </c>
      <c r="P9" s="111">
        <v>4023.37</v>
      </c>
      <c r="Q9" s="111">
        <v>1972.78</v>
      </c>
      <c r="R9" s="111">
        <v>1150.04</v>
      </c>
      <c r="S9" s="111">
        <v>309479.79000000004</v>
      </c>
      <c r="T9" s="78"/>
    </row>
    <row r="10" spans="1:20" ht="12.75">
      <c r="A10" s="140" t="s">
        <v>140</v>
      </c>
      <c r="B10" s="111">
        <v>2.27</v>
      </c>
      <c r="C10" s="111">
        <v>47.49</v>
      </c>
      <c r="D10" s="111">
        <v>1133.12</v>
      </c>
      <c r="E10" s="111">
        <v>196.93</v>
      </c>
      <c r="F10" s="111">
        <v>123.96</v>
      </c>
      <c r="G10" s="111">
        <v>324.5</v>
      </c>
      <c r="H10" s="111">
        <v>11230.53</v>
      </c>
      <c r="I10" s="111">
        <v>166736.89</v>
      </c>
      <c r="J10" s="111">
        <v>91816.61</v>
      </c>
      <c r="K10" s="111">
        <v>61711.9</v>
      </c>
      <c r="L10" s="111">
        <v>26982.5</v>
      </c>
      <c r="M10" s="111">
        <v>11055.07</v>
      </c>
      <c r="N10" s="111">
        <v>6032.01</v>
      </c>
      <c r="O10" s="111">
        <v>4035.98</v>
      </c>
      <c r="P10" s="111">
        <v>2700.65</v>
      </c>
      <c r="Q10" s="111">
        <v>1182.48</v>
      </c>
      <c r="R10" s="111">
        <v>1179.75</v>
      </c>
      <c r="S10" s="111">
        <v>386492.64</v>
      </c>
      <c r="T10" s="78"/>
    </row>
    <row r="11" spans="1:20" ht="12.75">
      <c r="A11" s="140" t="s">
        <v>141</v>
      </c>
      <c r="B11" s="111">
        <v>21.84</v>
      </c>
      <c r="C11" s="111">
        <v>52.22</v>
      </c>
      <c r="D11" s="111">
        <v>79.26</v>
      </c>
      <c r="E11" s="111">
        <v>85.1</v>
      </c>
      <c r="F11" s="111">
        <v>117.34</v>
      </c>
      <c r="G11" s="111">
        <v>100.83</v>
      </c>
      <c r="H11" s="111">
        <v>10427.67</v>
      </c>
      <c r="I11" s="111">
        <v>5445.57</v>
      </c>
      <c r="J11" s="111">
        <v>31250.98</v>
      </c>
      <c r="K11" s="111">
        <v>50224.42</v>
      </c>
      <c r="L11" s="111">
        <v>20558.96</v>
      </c>
      <c r="M11" s="111">
        <v>37835.46</v>
      </c>
      <c r="N11" s="111">
        <v>17656.55</v>
      </c>
      <c r="O11" s="111">
        <v>26877.88</v>
      </c>
      <c r="P11" s="111">
        <v>10503.05</v>
      </c>
      <c r="Q11" s="111">
        <v>5118.72</v>
      </c>
      <c r="R11" s="111">
        <v>48217.54</v>
      </c>
      <c r="S11" s="111">
        <v>264573.38999999996</v>
      </c>
      <c r="T11" s="78"/>
    </row>
    <row r="12" spans="1:20" ht="12.75">
      <c r="A12" s="140" t="s">
        <v>142</v>
      </c>
      <c r="B12" s="111">
        <v>12.32</v>
      </c>
      <c r="C12" s="111">
        <v>103.25</v>
      </c>
      <c r="D12" s="111">
        <v>417.27</v>
      </c>
      <c r="E12" s="111">
        <v>1575.61</v>
      </c>
      <c r="F12" s="111">
        <v>35163.87</v>
      </c>
      <c r="G12" s="111">
        <v>40856.57</v>
      </c>
      <c r="H12" s="111">
        <v>10772.6</v>
      </c>
      <c r="I12" s="111">
        <v>28473.51</v>
      </c>
      <c r="J12" s="111">
        <v>18205.28</v>
      </c>
      <c r="K12" s="111">
        <v>20256.51</v>
      </c>
      <c r="L12" s="111">
        <v>19017.62</v>
      </c>
      <c r="M12" s="111">
        <v>37249.73</v>
      </c>
      <c r="N12" s="111">
        <v>37300.56</v>
      </c>
      <c r="O12" s="111">
        <v>38614.34</v>
      </c>
      <c r="P12" s="111">
        <v>11293.04</v>
      </c>
      <c r="Q12" s="111">
        <v>16647.23</v>
      </c>
      <c r="R12" s="111">
        <v>56979.28</v>
      </c>
      <c r="S12" s="111">
        <v>372938.58999999997</v>
      </c>
      <c r="T12" s="78"/>
    </row>
    <row r="13" spans="1:22" ht="12.75">
      <c r="A13" s="140" t="s">
        <v>143</v>
      </c>
      <c r="B13" s="111">
        <v>0</v>
      </c>
      <c r="C13" s="111">
        <v>20.44</v>
      </c>
      <c r="D13" s="111">
        <v>12.32</v>
      </c>
      <c r="E13" s="111">
        <v>11.54</v>
      </c>
      <c r="F13" s="111">
        <v>44.08</v>
      </c>
      <c r="G13" s="111">
        <v>36.92</v>
      </c>
      <c r="H13" s="111">
        <v>238.48</v>
      </c>
      <c r="I13" s="111">
        <v>711.94</v>
      </c>
      <c r="J13" s="111">
        <v>3176.56</v>
      </c>
      <c r="K13" s="111">
        <v>1548.15</v>
      </c>
      <c r="L13" s="111">
        <v>581.01</v>
      </c>
      <c r="M13" s="111">
        <v>12103.06</v>
      </c>
      <c r="N13" s="111">
        <v>5488.21</v>
      </c>
      <c r="O13" s="111">
        <v>38184.53</v>
      </c>
      <c r="P13" s="111">
        <v>45194.23</v>
      </c>
      <c r="Q13" s="111">
        <v>16625.34</v>
      </c>
      <c r="R13" s="111">
        <v>290429.6</v>
      </c>
      <c r="S13" s="111">
        <v>414406.41</v>
      </c>
      <c r="T13" s="78"/>
      <c r="V13" s="1"/>
    </row>
    <row r="14" spans="1:20" ht="12.75">
      <c r="A14" s="140" t="s">
        <v>144</v>
      </c>
      <c r="B14" s="111">
        <v>2.4</v>
      </c>
      <c r="C14" s="111">
        <v>29.52</v>
      </c>
      <c r="D14" s="111">
        <v>53.96</v>
      </c>
      <c r="E14" s="111">
        <v>178.82</v>
      </c>
      <c r="F14" s="111">
        <v>88.7</v>
      </c>
      <c r="G14" s="111">
        <v>140.28</v>
      </c>
      <c r="H14" s="111">
        <v>35698.68</v>
      </c>
      <c r="I14" s="111">
        <v>20907.95</v>
      </c>
      <c r="J14" s="111">
        <v>19798.95</v>
      </c>
      <c r="K14" s="111">
        <v>22289.09</v>
      </c>
      <c r="L14" s="111">
        <v>26473.23</v>
      </c>
      <c r="M14" s="111">
        <v>15159.09</v>
      </c>
      <c r="N14" s="111">
        <v>10783.94</v>
      </c>
      <c r="O14" s="111">
        <v>6601.29</v>
      </c>
      <c r="P14" s="111">
        <v>1223.07</v>
      </c>
      <c r="Q14" s="111">
        <v>8167.63</v>
      </c>
      <c r="R14" s="111">
        <v>2019.08</v>
      </c>
      <c r="S14" s="111">
        <v>169615.68</v>
      </c>
      <c r="T14" s="78"/>
    </row>
    <row r="15" spans="1:20" ht="12.75">
      <c r="A15" s="140" t="s">
        <v>145</v>
      </c>
      <c r="B15" s="111">
        <v>1.76</v>
      </c>
      <c r="C15" s="111">
        <v>4.88</v>
      </c>
      <c r="D15" s="111">
        <v>3.42</v>
      </c>
      <c r="E15" s="111">
        <v>172.1</v>
      </c>
      <c r="F15" s="111">
        <v>18.76</v>
      </c>
      <c r="G15" s="111">
        <v>7</v>
      </c>
      <c r="H15" s="111">
        <v>43.3</v>
      </c>
      <c r="I15" s="111">
        <v>43.48</v>
      </c>
      <c r="J15" s="111">
        <v>35.7</v>
      </c>
      <c r="K15" s="111">
        <v>77.06</v>
      </c>
      <c r="L15" s="111">
        <v>2889.94</v>
      </c>
      <c r="M15" s="111">
        <v>4666.98</v>
      </c>
      <c r="N15" s="111">
        <v>4590.41</v>
      </c>
      <c r="O15" s="111">
        <v>22733.37</v>
      </c>
      <c r="P15" s="111">
        <v>19458.8</v>
      </c>
      <c r="Q15" s="111">
        <v>5912.15</v>
      </c>
      <c r="R15" s="111">
        <v>37658.85</v>
      </c>
      <c r="S15" s="111">
        <v>98317.95999999999</v>
      </c>
      <c r="T15" s="78"/>
    </row>
    <row r="16" spans="1:20" ht="12.75">
      <c r="A16" s="140" t="s">
        <v>146</v>
      </c>
      <c r="B16" s="111">
        <v>0.35</v>
      </c>
      <c r="C16" s="111">
        <v>3.22</v>
      </c>
      <c r="D16" s="111">
        <v>10.26</v>
      </c>
      <c r="E16" s="111">
        <v>15.27</v>
      </c>
      <c r="F16" s="111">
        <v>34.98</v>
      </c>
      <c r="G16" s="111">
        <v>101.36</v>
      </c>
      <c r="H16" s="111">
        <v>106.86</v>
      </c>
      <c r="I16" s="111">
        <v>96556.39</v>
      </c>
      <c r="J16" s="111">
        <v>40666.73</v>
      </c>
      <c r="K16" s="111">
        <v>105955.92</v>
      </c>
      <c r="L16" s="111">
        <v>61387.38</v>
      </c>
      <c r="M16" s="111">
        <v>13909.3</v>
      </c>
      <c r="N16" s="111">
        <v>20942.29</v>
      </c>
      <c r="O16" s="111">
        <v>10124.61</v>
      </c>
      <c r="P16" s="111">
        <v>4105.47</v>
      </c>
      <c r="Q16" s="111">
        <v>8496.21</v>
      </c>
      <c r="R16" s="111">
        <v>5676.65</v>
      </c>
      <c r="S16" s="111">
        <v>368093.25</v>
      </c>
      <c r="T16" s="78"/>
    </row>
    <row r="17" spans="1:20" ht="12.75">
      <c r="A17" s="140" t="s">
        <v>147</v>
      </c>
      <c r="B17" s="111">
        <v>247.1</v>
      </c>
      <c r="C17" s="111">
        <v>230.47</v>
      </c>
      <c r="D17" s="111">
        <v>229.05</v>
      </c>
      <c r="E17" s="111">
        <v>60.69</v>
      </c>
      <c r="F17" s="111">
        <v>371.69</v>
      </c>
      <c r="G17" s="111">
        <v>544.4</v>
      </c>
      <c r="H17" s="111">
        <v>27312.86</v>
      </c>
      <c r="I17" s="111">
        <v>11289.42</v>
      </c>
      <c r="J17" s="111">
        <v>13044.27</v>
      </c>
      <c r="K17" s="111">
        <v>13483.62</v>
      </c>
      <c r="L17" s="111">
        <v>8322.74</v>
      </c>
      <c r="M17" s="111">
        <v>8948.83</v>
      </c>
      <c r="N17" s="111">
        <v>2622.98</v>
      </c>
      <c r="O17" s="111">
        <v>12589</v>
      </c>
      <c r="P17" s="111">
        <v>4242.69</v>
      </c>
      <c r="Q17" s="111">
        <v>3335.98</v>
      </c>
      <c r="R17" s="111">
        <v>65857.2</v>
      </c>
      <c r="S17" s="111">
        <v>172732.99</v>
      </c>
      <c r="T17" s="78"/>
    </row>
    <row r="18" spans="1:20" ht="12.75">
      <c r="A18" s="140" t="s">
        <v>148</v>
      </c>
      <c r="B18" s="111">
        <v>0.27</v>
      </c>
      <c r="C18" s="111">
        <v>7.69</v>
      </c>
      <c r="D18" s="111">
        <v>13.78</v>
      </c>
      <c r="E18" s="111">
        <v>25.32</v>
      </c>
      <c r="F18" s="111">
        <v>696.88</v>
      </c>
      <c r="G18" s="111">
        <v>659.78</v>
      </c>
      <c r="H18" s="111">
        <v>1052.88</v>
      </c>
      <c r="I18" s="111">
        <v>25.2</v>
      </c>
      <c r="J18" s="111">
        <v>1761.07</v>
      </c>
      <c r="K18" s="111">
        <v>463.12</v>
      </c>
      <c r="L18" s="111">
        <v>1000.34</v>
      </c>
      <c r="M18" s="111">
        <v>1595.08</v>
      </c>
      <c r="N18" s="111">
        <v>55.64</v>
      </c>
      <c r="O18" s="111">
        <v>903.94</v>
      </c>
      <c r="P18" s="111">
        <v>2415.5</v>
      </c>
      <c r="Q18" s="111">
        <v>97.33</v>
      </c>
      <c r="R18" s="111">
        <v>21386.2</v>
      </c>
      <c r="S18" s="111">
        <v>32160.02</v>
      </c>
      <c r="T18" s="78"/>
    </row>
    <row r="19" spans="1:20" ht="12.75">
      <c r="A19" s="109" t="s">
        <v>2</v>
      </c>
      <c r="B19" s="111">
        <v>3.25</v>
      </c>
      <c r="C19" s="111">
        <v>20.13</v>
      </c>
      <c r="D19" s="111">
        <v>305.61</v>
      </c>
      <c r="E19" s="111">
        <v>146.14</v>
      </c>
      <c r="F19" s="111">
        <v>14.06</v>
      </c>
      <c r="G19" s="111">
        <v>138.96</v>
      </c>
      <c r="H19" s="111">
        <v>160.15</v>
      </c>
      <c r="I19" s="111">
        <v>1432.72</v>
      </c>
      <c r="J19" s="111">
        <v>817.43</v>
      </c>
      <c r="K19" s="111">
        <v>2213.41</v>
      </c>
      <c r="L19" s="111">
        <v>1625.97</v>
      </c>
      <c r="M19" s="111">
        <v>13380.75</v>
      </c>
      <c r="N19" s="111">
        <v>13409.78</v>
      </c>
      <c r="O19" s="111">
        <v>17600.19</v>
      </c>
      <c r="P19" s="111">
        <v>30366.73</v>
      </c>
      <c r="Q19" s="111">
        <v>21071.56</v>
      </c>
      <c r="R19" s="111">
        <v>186748.94</v>
      </c>
      <c r="S19" s="111">
        <v>289455.78</v>
      </c>
      <c r="T19" s="78"/>
    </row>
    <row r="20" spans="1:21" ht="12.75">
      <c r="A20" s="109" t="s">
        <v>3</v>
      </c>
      <c r="B20" s="111">
        <v>94.56</v>
      </c>
      <c r="C20" s="111">
        <v>131.9</v>
      </c>
      <c r="D20" s="111">
        <v>1793.34</v>
      </c>
      <c r="E20" s="111">
        <v>897.69</v>
      </c>
      <c r="F20" s="111">
        <v>52088.78</v>
      </c>
      <c r="G20" s="111">
        <v>69184.42</v>
      </c>
      <c r="H20" s="111">
        <v>40970.8</v>
      </c>
      <c r="I20" s="111">
        <v>47775.68</v>
      </c>
      <c r="J20" s="111">
        <v>80279.99</v>
      </c>
      <c r="K20" s="111">
        <v>196152.24</v>
      </c>
      <c r="L20" s="111">
        <v>111165.59</v>
      </c>
      <c r="M20" s="111">
        <v>92492.32</v>
      </c>
      <c r="N20" s="111">
        <v>48343.15</v>
      </c>
      <c r="O20" s="111">
        <v>48745.19</v>
      </c>
      <c r="P20" s="111">
        <v>37374.43</v>
      </c>
      <c r="Q20" s="111">
        <v>6166.13</v>
      </c>
      <c r="R20" s="111">
        <v>23825.96</v>
      </c>
      <c r="S20" s="111">
        <v>857482.1700000002</v>
      </c>
      <c r="T20" s="78"/>
      <c r="U20" s="77"/>
    </row>
    <row r="21" spans="1:21" ht="12.75">
      <c r="A21" s="109" t="s">
        <v>171</v>
      </c>
      <c r="B21" s="111">
        <v>144130.85</v>
      </c>
      <c r="C21" s="111">
        <v>4627.759999999999</v>
      </c>
      <c r="D21" s="111">
        <v>5963.4</v>
      </c>
      <c r="E21" s="111">
        <v>6112.69</v>
      </c>
      <c r="F21" s="111">
        <v>20329.920000000002</v>
      </c>
      <c r="G21" s="111">
        <v>126522.98</v>
      </c>
      <c r="H21" s="111">
        <v>476873.01999999996</v>
      </c>
      <c r="I21" s="111">
        <v>1326852.22</v>
      </c>
      <c r="J21" s="111">
        <v>775935.3200000001</v>
      </c>
      <c r="K21" s="111">
        <v>2785515.8200000003</v>
      </c>
      <c r="L21" s="111">
        <v>727899.97</v>
      </c>
      <c r="M21" s="111">
        <v>1169982.01</v>
      </c>
      <c r="N21" s="111">
        <v>467318.01</v>
      </c>
      <c r="O21" s="111">
        <v>732598.2800000001</v>
      </c>
      <c r="P21" s="111">
        <v>191982.59</v>
      </c>
      <c r="Q21" s="111">
        <v>155962.58000000002</v>
      </c>
      <c r="R21" s="111">
        <v>833557.79</v>
      </c>
      <c r="S21" s="111">
        <v>9952165.209999999</v>
      </c>
      <c r="T21" s="78"/>
      <c r="U21" s="77"/>
    </row>
    <row r="22" spans="1:22" ht="12.75">
      <c r="A22" s="140" t="s">
        <v>72</v>
      </c>
      <c r="B22" s="111">
        <v>142911.42</v>
      </c>
      <c r="C22" s="111">
        <v>4379.27</v>
      </c>
      <c r="D22" s="111">
        <v>5823.99</v>
      </c>
      <c r="E22" s="111">
        <v>5148.32</v>
      </c>
      <c r="F22" s="111">
        <v>18547.32</v>
      </c>
      <c r="G22" s="111">
        <v>124790.75</v>
      </c>
      <c r="H22" s="111">
        <v>473627.92</v>
      </c>
      <c r="I22" s="111">
        <v>1299033.7</v>
      </c>
      <c r="J22" s="111">
        <v>748216.8</v>
      </c>
      <c r="K22" s="111">
        <v>2650052.7</v>
      </c>
      <c r="L22" s="111">
        <v>659856.04</v>
      </c>
      <c r="M22" s="111">
        <v>998361.94</v>
      </c>
      <c r="N22" s="111">
        <v>280020.17</v>
      </c>
      <c r="O22" s="111">
        <v>509342.71</v>
      </c>
      <c r="P22" s="111">
        <v>145717.09</v>
      </c>
      <c r="Q22" s="111">
        <v>94256.44</v>
      </c>
      <c r="R22" s="111">
        <v>516921.87</v>
      </c>
      <c r="S22" s="111">
        <v>8677008.45</v>
      </c>
      <c r="T22" s="78"/>
      <c r="V22" s="1"/>
    </row>
    <row r="23" spans="1:20" ht="12.75">
      <c r="A23" s="140" t="s">
        <v>73</v>
      </c>
      <c r="B23" s="111">
        <v>1217.99</v>
      </c>
      <c r="C23" s="111">
        <v>245.44</v>
      </c>
      <c r="D23" s="111">
        <v>125.25</v>
      </c>
      <c r="E23" s="111">
        <v>192.84</v>
      </c>
      <c r="F23" s="111">
        <v>814.5</v>
      </c>
      <c r="G23" s="111">
        <v>1310.59</v>
      </c>
      <c r="H23" s="111">
        <v>2885.01</v>
      </c>
      <c r="I23" s="111">
        <v>21922.25</v>
      </c>
      <c r="J23" s="111">
        <v>13530.87</v>
      </c>
      <c r="K23" s="111">
        <v>118960.99</v>
      </c>
      <c r="L23" s="111">
        <v>52440.33</v>
      </c>
      <c r="M23" s="111">
        <v>161827.56</v>
      </c>
      <c r="N23" s="111">
        <v>155481.59</v>
      </c>
      <c r="O23" s="111">
        <v>214453.23</v>
      </c>
      <c r="P23" s="111">
        <v>42943.1</v>
      </c>
      <c r="Q23" s="111">
        <v>41222.2</v>
      </c>
      <c r="R23" s="111">
        <v>147678.08</v>
      </c>
      <c r="S23" s="111">
        <v>977251.8199999998</v>
      </c>
      <c r="T23" s="78"/>
    </row>
    <row r="24" spans="1:20" ht="12.75">
      <c r="A24" s="140" t="s">
        <v>74</v>
      </c>
      <c r="B24" s="111">
        <v>0</v>
      </c>
      <c r="C24" s="111">
        <v>0</v>
      </c>
      <c r="D24" s="111">
        <v>4.97</v>
      </c>
      <c r="E24" s="111">
        <v>0.94</v>
      </c>
      <c r="F24" s="111">
        <v>0</v>
      </c>
      <c r="G24" s="111">
        <v>1.31</v>
      </c>
      <c r="H24" s="111">
        <v>14.91</v>
      </c>
      <c r="I24" s="111">
        <v>13.78</v>
      </c>
      <c r="J24" s="111">
        <v>25.45</v>
      </c>
      <c r="K24" s="111">
        <v>27.26</v>
      </c>
      <c r="L24" s="111">
        <v>4.17</v>
      </c>
      <c r="M24" s="111">
        <v>27.3</v>
      </c>
      <c r="N24" s="111">
        <v>9</v>
      </c>
      <c r="O24" s="111">
        <v>39.37</v>
      </c>
      <c r="P24" s="111">
        <v>7.22</v>
      </c>
      <c r="Q24" s="111">
        <v>33.7</v>
      </c>
      <c r="R24" s="111">
        <v>139828.12</v>
      </c>
      <c r="S24" s="111">
        <v>140037.5</v>
      </c>
      <c r="T24" s="78"/>
    </row>
    <row r="25" spans="1:22" ht="12.75">
      <c r="A25" s="140" t="s">
        <v>173</v>
      </c>
      <c r="B25" s="111">
        <v>1.44</v>
      </c>
      <c r="C25" s="111">
        <v>0.48</v>
      </c>
      <c r="D25" s="111">
        <v>1.44</v>
      </c>
      <c r="E25" s="111">
        <v>10.68</v>
      </c>
      <c r="F25" s="111">
        <v>7.02</v>
      </c>
      <c r="G25" s="111">
        <v>19.5</v>
      </c>
      <c r="H25" s="111">
        <v>160.98</v>
      </c>
      <c r="I25" s="111">
        <v>5847.47</v>
      </c>
      <c r="J25" s="111">
        <v>13945.89</v>
      </c>
      <c r="K25" s="111">
        <v>16442.31</v>
      </c>
      <c r="L25" s="111">
        <v>15097.19</v>
      </c>
      <c r="M25" s="111">
        <v>3989.52</v>
      </c>
      <c r="N25" s="111">
        <v>27256.08</v>
      </c>
      <c r="O25" s="111">
        <v>3906.06</v>
      </c>
      <c r="P25" s="111">
        <v>3128.96</v>
      </c>
      <c r="Q25" s="111">
        <v>13563.5</v>
      </c>
      <c r="R25" s="111">
        <v>10527.92</v>
      </c>
      <c r="S25" s="111">
        <v>113906.44</v>
      </c>
      <c r="T25" s="78"/>
      <c r="V25" s="1"/>
    </row>
    <row r="26" spans="1:20" ht="12.75">
      <c r="A26" s="140" t="s">
        <v>172</v>
      </c>
      <c r="B26" s="111">
        <v>0</v>
      </c>
      <c r="C26" s="111">
        <v>2.57</v>
      </c>
      <c r="D26" s="111">
        <v>7.75</v>
      </c>
      <c r="E26" s="111">
        <v>759.91</v>
      </c>
      <c r="F26" s="111">
        <v>961.08</v>
      </c>
      <c r="G26" s="111">
        <v>400.83</v>
      </c>
      <c r="H26" s="111">
        <v>184.2</v>
      </c>
      <c r="I26" s="111">
        <v>35.02</v>
      </c>
      <c r="J26" s="111">
        <v>216.31</v>
      </c>
      <c r="K26" s="111">
        <v>32.56</v>
      </c>
      <c r="L26" s="111">
        <v>502.24</v>
      </c>
      <c r="M26" s="111">
        <v>5775.69</v>
      </c>
      <c r="N26" s="111">
        <v>4551.17</v>
      </c>
      <c r="O26" s="111">
        <v>4856.91</v>
      </c>
      <c r="P26" s="111">
        <v>186.22</v>
      </c>
      <c r="Q26" s="111">
        <v>6886.74</v>
      </c>
      <c r="R26" s="111">
        <v>18601.8</v>
      </c>
      <c r="S26" s="111">
        <v>43961</v>
      </c>
      <c r="T26" s="78"/>
    </row>
    <row r="27" spans="1:20" ht="12.75">
      <c r="A27" s="109" t="s">
        <v>4</v>
      </c>
      <c r="B27" s="111">
        <v>138.81</v>
      </c>
      <c r="C27" s="111">
        <v>92.33</v>
      </c>
      <c r="D27" s="111">
        <v>8739.46</v>
      </c>
      <c r="E27" s="111">
        <v>67054.14</v>
      </c>
      <c r="F27" s="111">
        <v>42548.18</v>
      </c>
      <c r="G27" s="111">
        <v>31401.87</v>
      </c>
      <c r="H27" s="111">
        <v>20280.82</v>
      </c>
      <c r="I27" s="111">
        <v>5591.6</v>
      </c>
      <c r="J27" s="111">
        <v>3141.93</v>
      </c>
      <c r="K27" s="111">
        <v>5731.58</v>
      </c>
      <c r="L27" s="111">
        <v>890.51</v>
      </c>
      <c r="M27" s="111">
        <v>124.58</v>
      </c>
      <c r="N27" s="111">
        <v>434.71</v>
      </c>
      <c r="O27" s="111">
        <v>25.09</v>
      </c>
      <c r="P27" s="111">
        <v>0</v>
      </c>
      <c r="Q27" s="111">
        <v>4.63</v>
      </c>
      <c r="R27" s="111">
        <v>435.13</v>
      </c>
      <c r="S27" s="111">
        <v>186635.36999999997</v>
      </c>
      <c r="T27" s="78"/>
    </row>
    <row r="28" spans="1:20" ht="12.75">
      <c r="A28" s="109" t="s">
        <v>188</v>
      </c>
      <c r="B28" s="111">
        <v>292.14</v>
      </c>
      <c r="C28" s="111">
        <v>7441.8</v>
      </c>
      <c r="D28" s="111">
        <v>49252.18</v>
      </c>
      <c r="E28" s="111">
        <v>15081.59</v>
      </c>
      <c r="F28" s="111">
        <v>240198.52</v>
      </c>
      <c r="G28" s="111">
        <v>1106011.91</v>
      </c>
      <c r="H28" s="111">
        <v>1307661.9500000002</v>
      </c>
      <c r="I28" s="111">
        <v>985415.6</v>
      </c>
      <c r="J28" s="111">
        <v>912969.22</v>
      </c>
      <c r="K28" s="111">
        <v>1017307.0700000001</v>
      </c>
      <c r="L28" s="111">
        <v>506055.72</v>
      </c>
      <c r="M28" s="111">
        <v>369647.85</v>
      </c>
      <c r="N28" s="111">
        <v>243081.28999999998</v>
      </c>
      <c r="O28" s="111">
        <v>122136.11</v>
      </c>
      <c r="P28" s="111">
        <v>120559.56999999999</v>
      </c>
      <c r="Q28" s="111">
        <v>76749.87</v>
      </c>
      <c r="R28" s="111">
        <v>142944.18</v>
      </c>
      <c r="S28" s="111">
        <v>7222806.57</v>
      </c>
      <c r="T28" s="78"/>
    </row>
    <row r="29" spans="1:20" ht="12.75">
      <c r="A29" s="140" t="s">
        <v>152</v>
      </c>
      <c r="B29" s="111">
        <v>0.01</v>
      </c>
      <c r="C29" s="111">
        <v>0</v>
      </c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0.03</v>
      </c>
      <c r="Q29" s="111">
        <v>0.01</v>
      </c>
      <c r="R29" s="111">
        <v>6963.21</v>
      </c>
      <c r="S29" s="111">
        <v>6963.26</v>
      </c>
      <c r="T29" s="78"/>
    </row>
    <row r="30" spans="1:20" ht="12.75">
      <c r="A30" s="140" t="s">
        <v>153</v>
      </c>
      <c r="B30" s="111">
        <v>66.71</v>
      </c>
      <c r="C30" s="111">
        <v>22.8</v>
      </c>
      <c r="D30" s="111">
        <v>13437.37</v>
      </c>
      <c r="E30" s="111">
        <v>2960.22</v>
      </c>
      <c r="F30" s="111">
        <v>711.86</v>
      </c>
      <c r="G30" s="111">
        <v>2367.43</v>
      </c>
      <c r="H30" s="111">
        <v>17371.65</v>
      </c>
      <c r="I30" s="111">
        <v>13296.85</v>
      </c>
      <c r="J30" s="111">
        <v>5111.42</v>
      </c>
      <c r="K30" s="111">
        <v>6437.07</v>
      </c>
      <c r="L30" s="111">
        <v>3947</v>
      </c>
      <c r="M30" s="111">
        <v>6710.9</v>
      </c>
      <c r="N30" s="111">
        <v>4462.3</v>
      </c>
      <c r="O30" s="111">
        <v>1956.13</v>
      </c>
      <c r="P30" s="111">
        <v>874.41</v>
      </c>
      <c r="Q30" s="111">
        <v>538.71</v>
      </c>
      <c r="R30" s="111">
        <v>2363.53</v>
      </c>
      <c r="S30" s="111">
        <v>82636.36000000002</v>
      </c>
      <c r="T30" s="78"/>
    </row>
    <row r="31" spans="1:20" ht="12.75">
      <c r="A31" s="140" t="s">
        <v>154</v>
      </c>
      <c r="B31" s="111">
        <v>54.76</v>
      </c>
      <c r="C31" s="111">
        <v>91.16</v>
      </c>
      <c r="D31" s="111">
        <v>4833.76</v>
      </c>
      <c r="E31" s="111">
        <v>2399.69</v>
      </c>
      <c r="F31" s="111">
        <v>198675.07</v>
      </c>
      <c r="G31" s="111">
        <v>606885.08</v>
      </c>
      <c r="H31" s="111">
        <v>638508.18</v>
      </c>
      <c r="I31" s="111">
        <v>193807.86</v>
      </c>
      <c r="J31" s="111">
        <v>412719.4</v>
      </c>
      <c r="K31" s="111">
        <v>350044.87</v>
      </c>
      <c r="L31" s="111">
        <v>276284.44</v>
      </c>
      <c r="M31" s="111">
        <v>76196.31</v>
      </c>
      <c r="N31" s="111">
        <v>50400.89</v>
      </c>
      <c r="O31" s="111">
        <v>13482.93</v>
      </c>
      <c r="P31" s="111">
        <v>15638.32</v>
      </c>
      <c r="Q31" s="111">
        <v>11284.19</v>
      </c>
      <c r="R31" s="111">
        <v>20676.57</v>
      </c>
      <c r="S31" s="111">
        <v>2871983.48</v>
      </c>
      <c r="T31" s="78"/>
    </row>
    <row r="32" spans="1:20" ht="12.75">
      <c r="A32" s="140" t="s">
        <v>155</v>
      </c>
      <c r="B32" s="111">
        <v>170.58</v>
      </c>
      <c r="C32" s="111">
        <v>1904.82</v>
      </c>
      <c r="D32" s="111">
        <v>8748.8</v>
      </c>
      <c r="E32" s="111">
        <v>9678.01</v>
      </c>
      <c r="F32" s="111">
        <v>40788.87</v>
      </c>
      <c r="G32" s="111">
        <v>492905.94</v>
      </c>
      <c r="H32" s="111">
        <v>651683.28</v>
      </c>
      <c r="I32" s="111">
        <v>772794.8</v>
      </c>
      <c r="J32" s="111">
        <v>473997.95</v>
      </c>
      <c r="K32" s="111">
        <v>636287.18</v>
      </c>
      <c r="L32" s="111">
        <v>215709.9</v>
      </c>
      <c r="M32" s="111">
        <v>263422.49</v>
      </c>
      <c r="N32" s="111">
        <v>175621.86</v>
      </c>
      <c r="O32" s="111">
        <v>98324.86</v>
      </c>
      <c r="P32" s="111">
        <v>100676.25</v>
      </c>
      <c r="Q32" s="111">
        <v>64731.45</v>
      </c>
      <c r="R32" s="111">
        <v>112415.03</v>
      </c>
      <c r="S32" s="111">
        <v>4119862.07</v>
      </c>
      <c r="T32" s="78"/>
    </row>
    <row r="33" spans="1:20" ht="12.75">
      <c r="A33" s="140" t="s">
        <v>156</v>
      </c>
      <c r="B33" s="111">
        <v>0.08</v>
      </c>
      <c r="C33" s="111">
        <v>5423.02</v>
      </c>
      <c r="D33" s="111">
        <v>22232.25</v>
      </c>
      <c r="E33" s="111">
        <v>43.67</v>
      </c>
      <c r="F33" s="111">
        <v>22.72</v>
      </c>
      <c r="G33" s="111">
        <v>3853.46</v>
      </c>
      <c r="H33" s="111">
        <v>98.84</v>
      </c>
      <c r="I33" s="111">
        <v>5516.09</v>
      </c>
      <c r="J33" s="111">
        <v>21140.45</v>
      </c>
      <c r="K33" s="111">
        <v>24537.95</v>
      </c>
      <c r="L33" s="111">
        <v>10114.38</v>
      </c>
      <c r="M33" s="111">
        <v>23318.15</v>
      </c>
      <c r="N33" s="111">
        <v>12596.24</v>
      </c>
      <c r="O33" s="111">
        <v>8372.19</v>
      </c>
      <c r="P33" s="111">
        <v>3370.56</v>
      </c>
      <c r="Q33" s="111">
        <v>195.51</v>
      </c>
      <c r="R33" s="111">
        <v>525.84</v>
      </c>
      <c r="S33" s="111">
        <v>141361.4</v>
      </c>
      <c r="T33" s="78"/>
    </row>
    <row r="34" spans="1:20" ht="12.75" hidden="1">
      <c r="A34" s="109" t="s">
        <v>135</v>
      </c>
      <c r="B34" s="111">
        <v>90.89</v>
      </c>
      <c r="C34" s="111">
        <v>7346.820000000001</v>
      </c>
      <c r="D34" s="111">
        <v>44940.35</v>
      </c>
      <c r="E34" s="111">
        <v>10672.04</v>
      </c>
      <c r="F34" s="111">
        <v>224849.97</v>
      </c>
      <c r="G34" s="111">
        <v>1084058.07</v>
      </c>
      <c r="H34" s="111">
        <v>1187348.75</v>
      </c>
      <c r="I34" s="111">
        <v>898939.42</v>
      </c>
      <c r="J34" s="111">
        <v>754442.89</v>
      </c>
      <c r="K34" s="111">
        <v>939131.21</v>
      </c>
      <c r="L34" s="111">
        <v>430059.61</v>
      </c>
      <c r="M34" s="111">
        <v>284004.39</v>
      </c>
      <c r="N34" s="111">
        <v>171136.69999999998</v>
      </c>
      <c r="O34" s="111">
        <v>79958.87999999999</v>
      </c>
      <c r="P34" s="111">
        <v>80863.56999999999</v>
      </c>
      <c r="Q34" s="111">
        <v>53005.22</v>
      </c>
      <c r="R34" s="111">
        <v>78052.76</v>
      </c>
      <c r="S34" s="111">
        <v>6328901.54</v>
      </c>
      <c r="T34" s="78"/>
    </row>
    <row r="35" spans="1:20" ht="12.75" hidden="1">
      <c r="A35" s="140" t="s">
        <v>157</v>
      </c>
      <c r="B35" s="111">
        <v>0.01</v>
      </c>
      <c r="C35" s="111">
        <v>0</v>
      </c>
      <c r="D35" s="111">
        <v>0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  <c r="N35" s="111">
        <v>0</v>
      </c>
      <c r="O35" s="111">
        <v>0</v>
      </c>
      <c r="P35" s="111">
        <v>0.03</v>
      </c>
      <c r="Q35" s="111">
        <v>0.01</v>
      </c>
      <c r="R35" s="111">
        <v>6854.45</v>
      </c>
      <c r="S35" s="111">
        <v>6854.5</v>
      </c>
      <c r="T35" s="78"/>
    </row>
    <row r="36" spans="1:20" ht="12.75" hidden="1">
      <c r="A36" s="140" t="s">
        <v>158</v>
      </c>
      <c r="B36" s="111">
        <v>58.43</v>
      </c>
      <c r="C36" s="111">
        <v>10.07</v>
      </c>
      <c r="D36" s="111">
        <v>9218.95</v>
      </c>
      <c r="E36" s="111">
        <v>23.37</v>
      </c>
      <c r="F36" s="111">
        <v>195.46</v>
      </c>
      <c r="G36" s="111">
        <v>2364.8</v>
      </c>
      <c r="H36" s="111">
        <v>17260.05</v>
      </c>
      <c r="I36" s="111">
        <v>13274.78</v>
      </c>
      <c r="J36" s="111">
        <v>5091.49</v>
      </c>
      <c r="K36" s="111">
        <v>4107.78</v>
      </c>
      <c r="L36" s="111">
        <v>1950.62</v>
      </c>
      <c r="M36" s="111">
        <v>1724.72</v>
      </c>
      <c r="N36" s="111">
        <v>3767.12</v>
      </c>
      <c r="O36" s="111">
        <v>1031</v>
      </c>
      <c r="P36" s="111">
        <v>758.06</v>
      </c>
      <c r="Q36" s="111">
        <v>94.61</v>
      </c>
      <c r="R36" s="111">
        <v>1978.15</v>
      </c>
      <c r="S36" s="111">
        <v>62909.46000000001</v>
      </c>
      <c r="T36" s="78"/>
    </row>
    <row r="37" spans="1:20" ht="12.75" hidden="1">
      <c r="A37" s="140" t="s">
        <v>159</v>
      </c>
      <c r="B37" s="111">
        <v>12.05</v>
      </c>
      <c r="C37" s="111">
        <v>64.84</v>
      </c>
      <c r="D37" s="111">
        <v>4790.44</v>
      </c>
      <c r="E37" s="111">
        <v>1259.98</v>
      </c>
      <c r="F37" s="111">
        <v>186264.93</v>
      </c>
      <c r="G37" s="111">
        <v>586298.87</v>
      </c>
      <c r="H37" s="111">
        <v>611362.79</v>
      </c>
      <c r="I37" s="111">
        <v>140339.13</v>
      </c>
      <c r="J37" s="111">
        <v>338591.08</v>
      </c>
      <c r="K37" s="111">
        <v>313975.35</v>
      </c>
      <c r="L37" s="111">
        <v>227965.47</v>
      </c>
      <c r="M37" s="111">
        <v>48840.13</v>
      </c>
      <c r="N37" s="111">
        <v>25233.8</v>
      </c>
      <c r="O37" s="111">
        <v>5457.97</v>
      </c>
      <c r="P37" s="111">
        <v>6393.7</v>
      </c>
      <c r="Q37" s="111">
        <v>643.82</v>
      </c>
      <c r="R37" s="111">
        <v>3663.73</v>
      </c>
      <c r="S37" s="111">
        <v>2501158.08</v>
      </c>
      <c r="T37" s="78"/>
    </row>
    <row r="38" spans="1:20" ht="12.75" hidden="1">
      <c r="A38" s="140" t="s">
        <v>160</v>
      </c>
      <c r="B38" s="111">
        <v>20.32</v>
      </c>
      <c r="C38" s="111">
        <v>1848.89</v>
      </c>
      <c r="D38" s="111">
        <v>8698.71</v>
      </c>
      <c r="E38" s="111">
        <v>9345.02</v>
      </c>
      <c r="F38" s="111">
        <v>38366.86</v>
      </c>
      <c r="G38" s="111">
        <v>491540.94</v>
      </c>
      <c r="H38" s="111">
        <v>558630.03</v>
      </c>
      <c r="I38" s="111">
        <v>739810.42</v>
      </c>
      <c r="J38" s="111">
        <v>389662.24</v>
      </c>
      <c r="K38" s="111">
        <v>596513.07</v>
      </c>
      <c r="L38" s="111">
        <v>191002.51</v>
      </c>
      <c r="M38" s="111">
        <v>210248.27</v>
      </c>
      <c r="N38" s="111">
        <v>129596.87</v>
      </c>
      <c r="O38" s="111">
        <v>65189.38</v>
      </c>
      <c r="P38" s="111">
        <v>71164.84</v>
      </c>
      <c r="Q38" s="111">
        <v>52077.59</v>
      </c>
      <c r="R38" s="111">
        <v>65131.17</v>
      </c>
      <c r="S38" s="111">
        <v>3618847.1299999994</v>
      </c>
      <c r="T38" s="78"/>
    </row>
    <row r="39" spans="1:20" ht="12.75" hidden="1">
      <c r="A39" s="140" t="s">
        <v>161</v>
      </c>
      <c r="B39" s="111">
        <v>0.08</v>
      </c>
      <c r="C39" s="111">
        <v>5423.02</v>
      </c>
      <c r="D39" s="111">
        <v>22232.25</v>
      </c>
      <c r="E39" s="111">
        <v>43.67</v>
      </c>
      <c r="F39" s="111">
        <v>22.72</v>
      </c>
      <c r="G39" s="111">
        <v>3853.46</v>
      </c>
      <c r="H39" s="111">
        <v>95.88</v>
      </c>
      <c r="I39" s="111">
        <v>5515.09</v>
      </c>
      <c r="J39" s="111">
        <v>21098.08</v>
      </c>
      <c r="K39" s="111">
        <v>24535.01</v>
      </c>
      <c r="L39" s="111">
        <v>9141.01</v>
      </c>
      <c r="M39" s="111">
        <v>23191.27</v>
      </c>
      <c r="N39" s="111">
        <v>12538.91</v>
      </c>
      <c r="O39" s="111">
        <v>8280.53</v>
      </c>
      <c r="P39" s="111">
        <v>2546.94</v>
      </c>
      <c r="Q39" s="111">
        <v>189.19</v>
      </c>
      <c r="R39" s="111">
        <v>425.26</v>
      </c>
      <c r="S39" s="111">
        <v>139132.37000000002</v>
      </c>
      <c r="T39" s="78"/>
    </row>
    <row r="40" spans="1:20" ht="12.75" hidden="1">
      <c r="A40" s="109" t="s">
        <v>136</v>
      </c>
      <c r="B40" s="111">
        <v>200.99</v>
      </c>
      <c r="C40" s="111">
        <v>92.91</v>
      </c>
      <c r="D40" s="111">
        <v>4309.86</v>
      </c>
      <c r="E40" s="111">
        <v>414.96000000000004</v>
      </c>
      <c r="F40" s="111">
        <v>14574.52</v>
      </c>
      <c r="G40" s="111">
        <v>21857.659999999996</v>
      </c>
      <c r="H40" s="111">
        <v>114184.56000000001</v>
      </c>
      <c r="I40" s="111">
        <v>79424.70999999999</v>
      </c>
      <c r="J40" s="111">
        <v>137334.03</v>
      </c>
      <c r="K40" s="111">
        <v>48454.26</v>
      </c>
      <c r="L40" s="111">
        <v>48255.50000000001</v>
      </c>
      <c r="M40" s="111">
        <v>65382.009999999995</v>
      </c>
      <c r="N40" s="111">
        <v>46163.6</v>
      </c>
      <c r="O40" s="111">
        <v>35408.840000000004</v>
      </c>
      <c r="P40" s="111">
        <v>34960.340000000004</v>
      </c>
      <c r="Q40" s="111">
        <v>22043.569999999996</v>
      </c>
      <c r="R40" s="111">
        <v>63041.11000000001</v>
      </c>
      <c r="S40" s="111">
        <v>736103.4299999998</v>
      </c>
      <c r="T40" s="78"/>
    </row>
    <row r="41" spans="1:20" ht="12.75" hidden="1">
      <c r="A41" s="140" t="s">
        <v>162</v>
      </c>
      <c r="B41" s="111">
        <v>0</v>
      </c>
      <c r="C41" s="111">
        <v>0</v>
      </c>
      <c r="D41" s="111">
        <v>0</v>
      </c>
      <c r="E41" s="111">
        <v>0</v>
      </c>
      <c r="F41" s="111">
        <v>0</v>
      </c>
      <c r="G41" s="111">
        <v>0</v>
      </c>
      <c r="H41" s="111">
        <v>0</v>
      </c>
      <c r="I41" s="111">
        <v>0</v>
      </c>
      <c r="J41" s="111">
        <v>0</v>
      </c>
      <c r="K41" s="111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  <c r="Q41" s="111">
        <v>0</v>
      </c>
      <c r="R41" s="111">
        <v>108.76</v>
      </c>
      <c r="S41" s="111">
        <v>108.76</v>
      </c>
      <c r="T41" s="78"/>
    </row>
    <row r="42" spans="1:20" ht="12.75" hidden="1">
      <c r="A42" s="140" t="s">
        <v>163</v>
      </c>
      <c r="B42" s="111">
        <v>8.28</v>
      </c>
      <c r="C42" s="111">
        <v>12.73</v>
      </c>
      <c r="D42" s="111">
        <v>4218.42</v>
      </c>
      <c r="E42" s="111">
        <v>0.97</v>
      </c>
      <c r="F42" s="111">
        <v>0</v>
      </c>
      <c r="G42" s="111">
        <v>2.46</v>
      </c>
      <c r="H42" s="111">
        <v>110.73</v>
      </c>
      <c r="I42" s="111">
        <v>0</v>
      </c>
      <c r="J42" s="111">
        <v>0.03</v>
      </c>
      <c r="K42" s="111">
        <v>4.1</v>
      </c>
      <c r="L42" s="111">
        <v>1.79</v>
      </c>
      <c r="M42" s="111">
        <v>563.86</v>
      </c>
      <c r="N42" s="111">
        <v>0.43</v>
      </c>
      <c r="O42" s="111">
        <v>144.92</v>
      </c>
      <c r="P42" s="111">
        <v>4.05</v>
      </c>
      <c r="Q42" s="111">
        <v>0.35</v>
      </c>
      <c r="R42" s="111">
        <v>74.55</v>
      </c>
      <c r="S42" s="111">
        <v>5147.670000000001</v>
      </c>
      <c r="T42" s="78"/>
    </row>
    <row r="43" spans="1:20" ht="12.75" hidden="1">
      <c r="A43" s="140" t="s">
        <v>164</v>
      </c>
      <c r="B43" s="111">
        <v>42.45</v>
      </c>
      <c r="C43" s="111">
        <v>24.74</v>
      </c>
      <c r="D43" s="111">
        <v>42.79</v>
      </c>
      <c r="E43" s="111">
        <v>301.64</v>
      </c>
      <c r="F43" s="111">
        <v>12174.03</v>
      </c>
      <c r="G43" s="111">
        <v>20535.94</v>
      </c>
      <c r="H43" s="111">
        <v>22352.63</v>
      </c>
      <c r="I43" s="111">
        <v>47688.14</v>
      </c>
      <c r="J43" s="111">
        <v>63432.99</v>
      </c>
      <c r="K43" s="111">
        <v>12196.45</v>
      </c>
      <c r="L43" s="111">
        <v>24345.43</v>
      </c>
      <c r="M43" s="111">
        <v>14338.98</v>
      </c>
      <c r="N43" s="111">
        <v>2629.42</v>
      </c>
      <c r="O43" s="111">
        <v>2880.04</v>
      </c>
      <c r="P43" s="111">
        <v>6144.43</v>
      </c>
      <c r="Q43" s="111">
        <v>10187.64</v>
      </c>
      <c r="R43" s="111">
        <v>16651.72</v>
      </c>
      <c r="S43" s="111">
        <v>255969.46000000005</v>
      </c>
      <c r="T43" s="78"/>
    </row>
    <row r="44" spans="1:20" ht="12.75" hidden="1">
      <c r="A44" s="140" t="s">
        <v>165</v>
      </c>
      <c r="B44" s="111">
        <v>150.26</v>
      </c>
      <c r="C44" s="111">
        <v>55.44</v>
      </c>
      <c r="D44" s="111">
        <v>48.65</v>
      </c>
      <c r="E44" s="111">
        <v>112.35</v>
      </c>
      <c r="F44" s="111">
        <v>2400.49</v>
      </c>
      <c r="G44" s="111">
        <v>1319.26</v>
      </c>
      <c r="H44" s="111">
        <v>91718.24</v>
      </c>
      <c r="I44" s="111">
        <v>31735.57</v>
      </c>
      <c r="J44" s="111">
        <v>73858.64</v>
      </c>
      <c r="K44" s="111">
        <v>36250.78</v>
      </c>
      <c r="L44" s="111">
        <v>22934.91</v>
      </c>
      <c r="M44" s="111">
        <v>50352.39</v>
      </c>
      <c r="N44" s="111">
        <v>43476.42</v>
      </c>
      <c r="O44" s="111">
        <v>32292.22</v>
      </c>
      <c r="P44" s="111">
        <v>27988.25</v>
      </c>
      <c r="Q44" s="111">
        <v>11851.96</v>
      </c>
      <c r="R44" s="111">
        <v>46105.51</v>
      </c>
      <c r="S44" s="111">
        <v>472651.34</v>
      </c>
      <c r="T44" s="78"/>
    </row>
    <row r="45" spans="1:20" ht="12.75" hidden="1">
      <c r="A45" s="140" t="s">
        <v>166</v>
      </c>
      <c r="B45" s="111">
        <v>0</v>
      </c>
      <c r="C45" s="111">
        <v>0</v>
      </c>
      <c r="D45" s="111">
        <v>0</v>
      </c>
      <c r="E45" s="111">
        <v>0</v>
      </c>
      <c r="F45" s="111">
        <v>0</v>
      </c>
      <c r="G45" s="111">
        <v>0</v>
      </c>
      <c r="H45" s="111">
        <v>2.96</v>
      </c>
      <c r="I45" s="111">
        <v>1</v>
      </c>
      <c r="J45" s="111">
        <v>42.37</v>
      </c>
      <c r="K45" s="111">
        <v>2.93</v>
      </c>
      <c r="L45" s="111">
        <v>973.37</v>
      </c>
      <c r="M45" s="111">
        <v>126.78</v>
      </c>
      <c r="N45" s="111">
        <v>57.33</v>
      </c>
      <c r="O45" s="111">
        <v>91.66</v>
      </c>
      <c r="P45" s="111">
        <v>823.61</v>
      </c>
      <c r="Q45" s="111">
        <v>3.62</v>
      </c>
      <c r="R45" s="111">
        <v>100.57</v>
      </c>
      <c r="S45" s="111">
        <v>2226.2000000000003</v>
      </c>
      <c r="T45" s="78"/>
    </row>
    <row r="46" spans="1:20" ht="12.75" hidden="1">
      <c r="A46" s="109" t="s">
        <v>5</v>
      </c>
      <c r="B46" s="111">
        <v>0.26</v>
      </c>
      <c r="C46" s="111">
        <v>2.0700000000000003</v>
      </c>
      <c r="D46" s="111">
        <v>1.97</v>
      </c>
      <c r="E46" s="111">
        <v>3994.58</v>
      </c>
      <c r="F46" s="111">
        <v>774.03</v>
      </c>
      <c r="G46" s="111">
        <v>96.18</v>
      </c>
      <c r="H46" s="111">
        <v>6128.65</v>
      </c>
      <c r="I46" s="111">
        <v>7051.45</v>
      </c>
      <c r="J46" s="111">
        <v>21192.3</v>
      </c>
      <c r="K46" s="111">
        <v>29721.589999999997</v>
      </c>
      <c r="L46" s="111">
        <v>27740.6</v>
      </c>
      <c r="M46" s="111">
        <v>20261.340000000004</v>
      </c>
      <c r="N46" s="111">
        <v>25781</v>
      </c>
      <c r="O46" s="111">
        <v>6768.39</v>
      </c>
      <c r="P46" s="111">
        <v>4735.63</v>
      </c>
      <c r="Q46" s="111">
        <v>1701.0800000000002</v>
      </c>
      <c r="R46" s="111">
        <v>1850.3</v>
      </c>
      <c r="S46" s="111">
        <v>157801.41999999998</v>
      </c>
      <c r="T46" s="78"/>
    </row>
    <row r="47" spans="1:20" ht="12.75" hidden="1">
      <c r="A47" s="140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78"/>
    </row>
    <row r="48" spans="1:20" ht="12.75" hidden="1">
      <c r="A48" s="140" t="s">
        <v>167</v>
      </c>
      <c r="B48" s="111">
        <v>0</v>
      </c>
      <c r="C48" s="111">
        <v>0</v>
      </c>
      <c r="D48" s="111">
        <v>0</v>
      </c>
      <c r="E48" s="111">
        <v>2935.87</v>
      </c>
      <c r="F48" s="111">
        <v>516.4</v>
      </c>
      <c r="G48" s="111">
        <v>0.17</v>
      </c>
      <c r="H48" s="111">
        <v>0.87</v>
      </c>
      <c r="I48" s="111">
        <v>22.07</v>
      </c>
      <c r="J48" s="111">
        <v>19.9</v>
      </c>
      <c r="K48" s="111">
        <v>2325.19</v>
      </c>
      <c r="L48" s="111">
        <v>1994.59</v>
      </c>
      <c r="M48" s="111">
        <v>4422.32</v>
      </c>
      <c r="N48" s="111">
        <v>694.75</v>
      </c>
      <c r="O48" s="111">
        <v>780.21</v>
      </c>
      <c r="P48" s="111">
        <v>112.3</v>
      </c>
      <c r="Q48" s="111">
        <v>443.74</v>
      </c>
      <c r="R48" s="111">
        <v>310.83</v>
      </c>
      <c r="S48" s="111">
        <v>14579.21</v>
      </c>
      <c r="T48" s="78"/>
    </row>
    <row r="49" spans="1:20" ht="12.75" hidden="1">
      <c r="A49" s="140" t="s">
        <v>168</v>
      </c>
      <c r="B49" s="111">
        <v>0.26</v>
      </c>
      <c r="C49" s="111">
        <v>1.58</v>
      </c>
      <c r="D49" s="111">
        <v>0.53</v>
      </c>
      <c r="E49" s="111">
        <v>838.07</v>
      </c>
      <c r="F49" s="111">
        <v>236.11</v>
      </c>
      <c r="G49" s="111">
        <v>50.26</v>
      </c>
      <c r="H49" s="111">
        <v>4792.76</v>
      </c>
      <c r="I49" s="111">
        <v>5780.58</v>
      </c>
      <c r="J49" s="111">
        <v>10695.33</v>
      </c>
      <c r="K49" s="111">
        <v>23873.07</v>
      </c>
      <c r="L49" s="111">
        <v>23973.53</v>
      </c>
      <c r="M49" s="111">
        <v>13017.19</v>
      </c>
      <c r="N49" s="111">
        <v>22537.67</v>
      </c>
      <c r="O49" s="111">
        <v>5144.92</v>
      </c>
      <c r="P49" s="111">
        <v>3100.18</v>
      </c>
      <c r="Q49" s="111">
        <v>452.74</v>
      </c>
      <c r="R49" s="111">
        <v>361.12</v>
      </c>
      <c r="S49" s="111">
        <v>114855.9</v>
      </c>
      <c r="T49" s="78"/>
    </row>
    <row r="50" spans="1:20" ht="12.75" hidden="1">
      <c r="A50" s="140" t="s">
        <v>169</v>
      </c>
      <c r="B50" s="111">
        <v>0</v>
      </c>
      <c r="C50" s="111">
        <v>0.49</v>
      </c>
      <c r="D50" s="111">
        <v>1.44</v>
      </c>
      <c r="E50" s="111">
        <v>220.64</v>
      </c>
      <c r="F50" s="111">
        <v>21.52</v>
      </c>
      <c r="G50" s="111">
        <v>45.75</v>
      </c>
      <c r="H50" s="111">
        <v>1335.02</v>
      </c>
      <c r="I50" s="111">
        <v>1248.8</v>
      </c>
      <c r="J50" s="111">
        <v>10477.07</v>
      </c>
      <c r="K50" s="111">
        <v>3523.33</v>
      </c>
      <c r="L50" s="111">
        <v>1772.48</v>
      </c>
      <c r="M50" s="111">
        <v>2821.83</v>
      </c>
      <c r="N50" s="111">
        <v>2548.58</v>
      </c>
      <c r="O50" s="111">
        <v>843.26</v>
      </c>
      <c r="P50" s="111">
        <v>1523.15</v>
      </c>
      <c r="Q50" s="111">
        <v>801.9</v>
      </c>
      <c r="R50" s="111">
        <v>1178.35</v>
      </c>
      <c r="S50" s="111">
        <v>28363.609999999997</v>
      </c>
      <c r="T50" s="78"/>
    </row>
    <row r="51" spans="1:20" ht="12.75" hidden="1">
      <c r="A51" s="140" t="s">
        <v>170</v>
      </c>
      <c r="B51" s="111">
        <v>0</v>
      </c>
      <c r="C51" s="111">
        <v>0</v>
      </c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2.7</v>
      </c>
      <c r="R51" s="111">
        <v>0</v>
      </c>
      <c r="S51" s="111">
        <v>2.7</v>
      </c>
      <c r="T51" s="78"/>
    </row>
    <row r="52" spans="1:20" ht="12.75">
      <c r="A52" s="109" t="s">
        <v>133</v>
      </c>
      <c r="B52" s="111">
        <v>83.3</v>
      </c>
      <c r="C52" s="111">
        <v>209.6</v>
      </c>
      <c r="D52" s="111">
        <v>290421.7</v>
      </c>
      <c r="E52" s="111">
        <v>154705.61</v>
      </c>
      <c r="F52" s="111">
        <v>309953.87</v>
      </c>
      <c r="G52" s="111">
        <v>246608.82</v>
      </c>
      <c r="H52" s="111">
        <v>263728.93</v>
      </c>
      <c r="I52" s="111">
        <v>243860.56</v>
      </c>
      <c r="J52" s="111">
        <v>107095.39</v>
      </c>
      <c r="K52" s="111">
        <v>105662.2</v>
      </c>
      <c r="L52" s="111">
        <v>71465.08</v>
      </c>
      <c r="M52" s="111">
        <v>55594.3</v>
      </c>
      <c r="N52" s="111">
        <v>61511.97</v>
      </c>
      <c r="O52" s="111">
        <v>79499.92</v>
      </c>
      <c r="P52" s="111">
        <v>46414.33</v>
      </c>
      <c r="Q52" s="111">
        <v>40144.86</v>
      </c>
      <c r="R52" s="111">
        <v>113146.34</v>
      </c>
      <c r="S52" s="111">
        <v>2190106.7800000003</v>
      </c>
      <c r="T52" s="78"/>
    </row>
    <row r="53" spans="1:20" ht="12.75">
      <c r="A53" s="140" t="s">
        <v>149</v>
      </c>
      <c r="B53" s="111">
        <v>0.3</v>
      </c>
      <c r="C53" s="111">
        <v>92.07</v>
      </c>
      <c r="D53" s="111">
        <v>288778.34</v>
      </c>
      <c r="E53" s="111">
        <v>73802.17</v>
      </c>
      <c r="F53" s="111">
        <v>53871.8</v>
      </c>
      <c r="G53" s="111">
        <v>15183.96</v>
      </c>
      <c r="H53" s="111">
        <v>27135.01</v>
      </c>
      <c r="I53" s="111">
        <v>8506.04</v>
      </c>
      <c r="J53" s="111">
        <v>544.01</v>
      </c>
      <c r="K53" s="111">
        <v>2774.13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  <c r="R53" s="111">
        <v>6.72</v>
      </c>
      <c r="S53" s="111">
        <v>470694.55</v>
      </c>
      <c r="T53" s="78"/>
    </row>
    <row r="54" spans="1:20" ht="12.75">
      <c r="A54" s="140" t="s">
        <v>150</v>
      </c>
      <c r="B54" s="111">
        <v>83</v>
      </c>
      <c r="C54" s="111">
        <v>117.53</v>
      </c>
      <c r="D54" s="111">
        <v>1643.36</v>
      </c>
      <c r="E54" s="111">
        <v>80903.44</v>
      </c>
      <c r="F54" s="111">
        <v>256082.07</v>
      </c>
      <c r="G54" s="111">
        <v>231424.86</v>
      </c>
      <c r="H54" s="111">
        <v>236593.92</v>
      </c>
      <c r="I54" s="111">
        <v>235354.52</v>
      </c>
      <c r="J54" s="111">
        <v>106551.38</v>
      </c>
      <c r="K54" s="111">
        <v>102888.07</v>
      </c>
      <c r="L54" s="111">
        <v>71465.08</v>
      </c>
      <c r="M54" s="111">
        <v>55594.3</v>
      </c>
      <c r="N54" s="111">
        <v>61511.97</v>
      </c>
      <c r="O54" s="111">
        <v>79499.92</v>
      </c>
      <c r="P54" s="111">
        <v>46414.33</v>
      </c>
      <c r="Q54" s="111">
        <v>40144.86</v>
      </c>
      <c r="R54" s="111">
        <v>113139.62</v>
      </c>
      <c r="S54" s="111">
        <v>1719412.2300000004</v>
      </c>
      <c r="T54" s="78"/>
    </row>
    <row r="55" spans="1:22" ht="12.75">
      <c r="A55" s="108" t="s">
        <v>0</v>
      </c>
      <c r="B55" s="107">
        <v>145350.65</v>
      </c>
      <c r="C55" s="107">
        <v>13849.72</v>
      </c>
      <c r="D55" s="107">
        <v>358582.21</v>
      </c>
      <c r="E55" s="107">
        <v>249486.14999999997</v>
      </c>
      <c r="F55" s="107">
        <v>711844.48</v>
      </c>
      <c r="G55" s="107">
        <v>1644365.68</v>
      </c>
      <c r="H55" s="107">
        <v>3279232.22</v>
      </c>
      <c r="I55" s="107">
        <v>5517283.939999999</v>
      </c>
      <c r="J55" s="107">
        <v>3991702.480000001</v>
      </c>
      <c r="K55" s="107">
        <v>5595014.01</v>
      </c>
      <c r="L55" s="107">
        <v>1941833.14</v>
      </c>
      <c r="M55" s="107">
        <v>2193843.92</v>
      </c>
      <c r="N55" s="107">
        <v>1079811.8099999998</v>
      </c>
      <c r="O55" s="107">
        <v>1257409.08</v>
      </c>
      <c r="P55" s="107">
        <v>583603.7999999999</v>
      </c>
      <c r="Q55" s="107">
        <v>396943.24</v>
      </c>
      <c r="R55" s="107">
        <v>1957223.41</v>
      </c>
      <c r="S55" s="107">
        <v>30917379.94</v>
      </c>
      <c r="T55" s="78"/>
      <c r="V55" s="1"/>
    </row>
    <row r="56" spans="2:6" ht="12.75">
      <c r="B56" s="1"/>
      <c r="C56" s="1"/>
      <c r="D56" s="1"/>
      <c r="E56" s="1"/>
      <c r="F56" s="1"/>
    </row>
  </sheetData>
  <sheetProtection/>
  <mergeCells count="1">
    <mergeCell ref="B2:R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T16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7.140625" style="103" bestFit="1" customWidth="1"/>
    <col min="2" max="2" width="9.00390625" style="103" bestFit="1" customWidth="1"/>
    <col min="3" max="3" width="10.57421875" style="103" bestFit="1" customWidth="1"/>
    <col min="4" max="4" width="10.57421875" style="103" customWidth="1"/>
    <col min="5" max="9" width="11.57421875" style="103" bestFit="1" customWidth="1"/>
    <col min="10" max="11" width="11.57421875" style="103" customWidth="1"/>
    <col min="12" max="13" width="11.57421875" style="103" bestFit="1" customWidth="1"/>
    <col min="14" max="16" width="10.57421875" style="103" customWidth="1"/>
    <col min="17" max="17" width="10.57421875" style="103" bestFit="1" customWidth="1"/>
    <col min="18" max="18" width="10.57421875" style="103" customWidth="1"/>
    <col min="19" max="19" width="12.57421875" style="103" bestFit="1" customWidth="1"/>
    <col min="20" max="16384" width="9.140625" style="103" customWidth="1"/>
  </cols>
  <sheetData>
    <row r="1" ht="15.75">
      <c r="A1" s="119" t="s">
        <v>101</v>
      </c>
    </row>
    <row r="2" spans="1:19" ht="12.75">
      <c r="A2" s="118"/>
      <c r="B2" s="149" t="s">
        <v>96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18"/>
    </row>
    <row r="3" spans="1:19" ht="12.75">
      <c r="A3" s="120">
        <v>2009</v>
      </c>
      <c r="B3" s="110" t="s">
        <v>25</v>
      </c>
      <c r="C3" s="110" t="s">
        <v>24</v>
      </c>
      <c r="D3" s="110" t="s">
        <v>9</v>
      </c>
      <c r="E3" s="110" t="s">
        <v>10</v>
      </c>
      <c r="F3" s="110" t="s">
        <v>11</v>
      </c>
      <c r="G3" s="110" t="s">
        <v>12</v>
      </c>
      <c r="H3" s="110" t="s">
        <v>13</v>
      </c>
      <c r="I3" s="110" t="s">
        <v>14</v>
      </c>
      <c r="J3" s="110" t="s">
        <v>15</v>
      </c>
      <c r="K3" s="110" t="s">
        <v>16</v>
      </c>
      <c r="L3" s="110" t="s">
        <v>17</v>
      </c>
      <c r="M3" s="110" t="s">
        <v>18</v>
      </c>
      <c r="N3" s="110" t="s">
        <v>19</v>
      </c>
      <c r="O3" s="110" t="s">
        <v>20</v>
      </c>
      <c r="P3" s="110" t="s">
        <v>21</v>
      </c>
      <c r="Q3" s="110" t="s">
        <v>22</v>
      </c>
      <c r="R3" s="110" t="s">
        <v>23</v>
      </c>
      <c r="S3" s="110" t="s">
        <v>0</v>
      </c>
    </row>
    <row r="4" spans="1:19" ht="12.75">
      <c r="A4" s="109" t="s">
        <v>134</v>
      </c>
      <c r="B4" s="111">
        <v>20249.859999999997</v>
      </c>
      <c r="C4" s="111">
        <v>43462.405</v>
      </c>
      <c r="D4" s="111">
        <v>62427.18500000001</v>
      </c>
      <c r="E4" s="111">
        <v>848459.18</v>
      </c>
      <c r="F4" s="111">
        <v>8121495.895000001</v>
      </c>
      <c r="G4" s="111">
        <v>14222435.325</v>
      </c>
      <c r="H4" s="111">
        <v>15355165.69</v>
      </c>
      <c r="I4" s="111">
        <v>7771853.2700000005</v>
      </c>
      <c r="J4" s="111">
        <v>5170248.205</v>
      </c>
      <c r="K4" s="111">
        <v>3751083.2649999997</v>
      </c>
      <c r="L4" s="111">
        <v>1900707.265</v>
      </c>
      <c r="M4" s="111">
        <v>1720132.5250000001</v>
      </c>
      <c r="N4" s="111">
        <v>1071576.02</v>
      </c>
      <c r="O4" s="111">
        <v>1396737.8900000001</v>
      </c>
      <c r="P4" s="111">
        <v>740182.965</v>
      </c>
      <c r="Q4" s="111">
        <v>389293.74000000005</v>
      </c>
      <c r="R4" s="111">
        <v>1545923.515</v>
      </c>
      <c r="S4" s="111">
        <v>64131434.2</v>
      </c>
    </row>
    <row r="5" spans="1:19" ht="12.75">
      <c r="A5" s="140" t="s">
        <v>70</v>
      </c>
      <c r="B5" s="111">
        <v>11863.125</v>
      </c>
      <c r="C5" s="111">
        <v>28474.875</v>
      </c>
      <c r="D5" s="111">
        <v>20335.125</v>
      </c>
      <c r="E5" s="111">
        <v>443614.5</v>
      </c>
      <c r="F5" s="111">
        <v>3462318</v>
      </c>
      <c r="G5" s="111">
        <v>6259801.5</v>
      </c>
      <c r="H5" s="111">
        <v>3390244.5</v>
      </c>
      <c r="I5" s="111">
        <v>2334943.5</v>
      </c>
      <c r="J5" s="111">
        <v>1727380.875</v>
      </c>
      <c r="K5" s="111">
        <v>717529.5</v>
      </c>
      <c r="L5" s="111">
        <v>387153.375</v>
      </c>
      <c r="M5" s="111">
        <v>194188.875</v>
      </c>
      <c r="N5" s="111">
        <v>55143</v>
      </c>
      <c r="O5" s="111">
        <v>14520.375</v>
      </c>
      <c r="P5" s="111">
        <v>8214</v>
      </c>
      <c r="Q5" s="111">
        <v>5732.625</v>
      </c>
      <c r="R5" s="111">
        <v>20087.25</v>
      </c>
      <c r="S5" s="111">
        <v>19081545</v>
      </c>
    </row>
    <row r="6" spans="1:19" ht="12.75">
      <c r="A6" s="140" t="s">
        <v>151</v>
      </c>
      <c r="B6" s="111">
        <v>2632.8</v>
      </c>
      <c r="C6" s="111">
        <v>2947.6</v>
      </c>
      <c r="D6" s="111">
        <v>4402.4</v>
      </c>
      <c r="E6" s="111">
        <v>12448.8</v>
      </c>
      <c r="F6" s="111">
        <v>890891.2</v>
      </c>
      <c r="G6" s="111">
        <v>3838259.6</v>
      </c>
      <c r="H6" s="111">
        <v>7786658.800000001</v>
      </c>
      <c r="I6" s="111">
        <v>2125123.6</v>
      </c>
      <c r="J6" s="111">
        <v>1296708.8</v>
      </c>
      <c r="K6" s="111">
        <v>853410.8</v>
      </c>
      <c r="L6" s="111">
        <v>241724.4</v>
      </c>
      <c r="M6" s="111">
        <v>161528</v>
      </c>
      <c r="N6" s="111">
        <v>48952.4</v>
      </c>
      <c r="O6" s="111">
        <v>43710.4</v>
      </c>
      <c r="P6" s="111">
        <v>36036</v>
      </c>
      <c r="Q6" s="111">
        <v>29420.4</v>
      </c>
      <c r="R6" s="111">
        <v>17562</v>
      </c>
      <c r="S6" s="111">
        <v>17392417.999999996</v>
      </c>
    </row>
    <row r="7" spans="1:19" ht="12.75">
      <c r="A7" s="140" t="s">
        <v>71</v>
      </c>
      <c r="B7" s="111">
        <v>612.56</v>
      </c>
      <c r="C7" s="111">
        <v>1140.38</v>
      </c>
      <c r="D7" s="111">
        <v>20613.86</v>
      </c>
      <c r="E7" s="111">
        <v>181231.88</v>
      </c>
      <c r="F7" s="111">
        <v>1510378.02</v>
      </c>
      <c r="G7" s="111">
        <v>1585367.6</v>
      </c>
      <c r="H7" s="111">
        <v>1485936.04</v>
      </c>
      <c r="I7" s="111">
        <v>925911.42</v>
      </c>
      <c r="J7" s="111">
        <v>569090.28</v>
      </c>
      <c r="K7" s="111">
        <v>142797.54</v>
      </c>
      <c r="L7" s="111">
        <v>129155.54</v>
      </c>
      <c r="M7" s="111">
        <v>129276</v>
      </c>
      <c r="N7" s="111">
        <v>32392.72</v>
      </c>
      <c r="O7" s="111">
        <v>10542.34</v>
      </c>
      <c r="P7" s="111">
        <v>4469.94</v>
      </c>
      <c r="Q7" s="111">
        <v>11824.84</v>
      </c>
      <c r="R7" s="111">
        <v>6763.24</v>
      </c>
      <c r="S7" s="111">
        <v>6747504.2</v>
      </c>
    </row>
    <row r="8" spans="1:19" ht="12.75">
      <c r="A8" s="140" t="s">
        <v>138</v>
      </c>
      <c r="B8" s="111">
        <v>351.8</v>
      </c>
      <c r="C8" s="111">
        <v>2609.8</v>
      </c>
      <c r="D8" s="111">
        <v>902.8</v>
      </c>
      <c r="E8" s="111">
        <v>47880.4</v>
      </c>
      <c r="F8" s="111">
        <v>312861.8</v>
      </c>
      <c r="G8" s="111">
        <v>153293.6</v>
      </c>
      <c r="H8" s="111">
        <v>86269.4</v>
      </c>
      <c r="I8" s="111">
        <v>162599</v>
      </c>
      <c r="J8" s="111">
        <v>288253</v>
      </c>
      <c r="K8" s="111">
        <v>444934.2</v>
      </c>
      <c r="L8" s="111">
        <v>41668.8</v>
      </c>
      <c r="M8" s="111">
        <v>97192.4</v>
      </c>
      <c r="N8" s="111">
        <v>77733.2</v>
      </c>
      <c r="O8" s="111">
        <v>337007.8</v>
      </c>
      <c r="P8" s="111">
        <v>115484.6</v>
      </c>
      <c r="Q8" s="111">
        <v>33725.2</v>
      </c>
      <c r="R8" s="111">
        <v>203424.2</v>
      </c>
      <c r="S8" s="111">
        <v>2406192.0000000005</v>
      </c>
    </row>
    <row r="9" spans="1:19" ht="12.75">
      <c r="A9" s="140" t="s">
        <v>139</v>
      </c>
      <c r="B9" s="111">
        <v>149.25</v>
      </c>
      <c r="C9" s="111">
        <v>523.5</v>
      </c>
      <c r="D9" s="111">
        <v>826.125</v>
      </c>
      <c r="E9" s="111">
        <v>2505</v>
      </c>
      <c r="F9" s="111">
        <v>640908.75</v>
      </c>
      <c r="G9" s="111">
        <v>1452813.375</v>
      </c>
      <c r="H9" s="111">
        <v>643863</v>
      </c>
      <c r="I9" s="111">
        <v>760066.125</v>
      </c>
      <c r="J9" s="111">
        <v>483392.625</v>
      </c>
      <c r="K9" s="111">
        <v>247894.125</v>
      </c>
      <c r="L9" s="111">
        <v>85153.5</v>
      </c>
      <c r="M9" s="111">
        <v>59206.5</v>
      </c>
      <c r="N9" s="111">
        <v>19233.75</v>
      </c>
      <c r="O9" s="111">
        <v>4141.875</v>
      </c>
      <c r="P9" s="111">
        <v>5151.75</v>
      </c>
      <c r="Q9" s="111">
        <v>574.125</v>
      </c>
      <c r="R9" s="111">
        <v>4760.625</v>
      </c>
      <c r="S9" s="111">
        <v>4411164</v>
      </c>
    </row>
    <row r="10" spans="1:19" ht="12.75">
      <c r="A10" s="140" t="s">
        <v>140</v>
      </c>
      <c r="B10" s="111">
        <v>377.625</v>
      </c>
      <c r="C10" s="111">
        <v>334.5</v>
      </c>
      <c r="D10" s="111">
        <v>1125.375</v>
      </c>
      <c r="E10" s="111">
        <v>1521.75</v>
      </c>
      <c r="F10" s="111">
        <v>575948.625</v>
      </c>
      <c r="G10" s="111">
        <v>486091.5</v>
      </c>
      <c r="H10" s="111">
        <v>545412.75</v>
      </c>
      <c r="I10" s="111">
        <v>507434.625</v>
      </c>
      <c r="J10" s="111">
        <v>230219.625</v>
      </c>
      <c r="K10" s="111">
        <v>369877.5</v>
      </c>
      <c r="L10" s="111">
        <v>83376.75</v>
      </c>
      <c r="M10" s="111">
        <v>70306.5</v>
      </c>
      <c r="N10" s="111">
        <v>17734.5</v>
      </c>
      <c r="O10" s="111">
        <v>16118.25</v>
      </c>
      <c r="P10" s="111">
        <v>4594.875</v>
      </c>
      <c r="Q10" s="111">
        <v>1420.5</v>
      </c>
      <c r="R10" s="111">
        <v>7827.75</v>
      </c>
      <c r="S10" s="111">
        <v>2919723</v>
      </c>
    </row>
    <row r="11" spans="1:19" ht="12.75">
      <c r="A11" s="140" t="s">
        <v>141</v>
      </c>
      <c r="B11" s="111">
        <v>2402</v>
      </c>
      <c r="C11" s="111">
        <v>2458.4</v>
      </c>
      <c r="D11" s="111">
        <v>434</v>
      </c>
      <c r="E11" s="111">
        <v>685.2</v>
      </c>
      <c r="F11" s="111">
        <v>57033.6</v>
      </c>
      <c r="G11" s="111">
        <v>71880</v>
      </c>
      <c r="H11" s="111">
        <v>199625.2</v>
      </c>
      <c r="I11" s="111">
        <v>166467.2</v>
      </c>
      <c r="J11" s="111">
        <v>158587.2</v>
      </c>
      <c r="K11" s="111">
        <v>378334</v>
      </c>
      <c r="L11" s="111">
        <v>169994.4</v>
      </c>
      <c r="M11" s="111">
        <v>381119.6</v>
      </c>
      <c r="N11" s="111">
        <v>256664</v>
      </c>
      <c r="O11" s="111">
        <v>260407.6</v>
      </c>
      <c r="P11" s="111">
        <v>92438</v>
      </c>
      <c r="Q11" s="111">
        <v>29197.6</v>
      </c>
      <c r="R11" s="111">
        <v>71534.8</v>
      </c>
      <c r="S11" s="111">
        <v>2299262.8</v>
      </c>
    </row>
    <row r="12" spans="1:19" ht="12.75">
      <c r="A12" s="140" t="s">
        <v>142</v>
      </c>
      <c r="B12" s="111">
        <v>492.8</v>
      </c>
      <c r="C12" s="111">
        <v>2627.8</v>
      </c>
      <c r="D12" s="111">
        <v>10995.95</v>
      </c>
      <c r="E12" s="111">
        <v>118691.3</v>
      </c>
      <c r="F12" s="111">
        <v>153011.25</v>
      </c>
      <c r="G12" s="111">
        <v>89873.35</v>
      </c>
      <c r="H12" s="111">
        <v>161119.7</v>
      </c>
      <c r="I12" s="111">
        <v>311050.95</v>
      </c>
      <c r="J12" s="111">
        <v>66500.7</v>
      </c>
      <c r="K12" s="111">
        <v>130531.1</v>
      </c>
      <c r="L12" s="111">
        <v>331964.5</v>
      </c>
      <c r="M12" s="111">
        <v>134537.55</v>
      </c>
      <c r="N12" s="111">
        <v>166328.75</v>
      </c>
      <c r="O12" s="111">
        <v>82056.45</v>
      </c>
      <c r="P12" s="111">
        <v>59717</v>
      </c>
      <c r="Q12" s="111">
        <v>14914.2</v>
      </c>
      <c r="R12" s="111">
        <v>56357</v>
      </c>
      <c r="S12" s="111">
        <v>1890770.3499999999</v>
      </c>
    </row>
    <row r="13" spans="1:19" ht="12.75">
      <c r="A13" s="140" t="s">
        <v>143</v>
      </c>
      <c r="B13" s="111">
        <v>101.6</v>
      </c>
      <c r="C13" s="111">
        <v>46</v>
      </c>
      <c r="D13" s="111">
        <v>123.6</v>
      </c>
      <c r="E13" s="111">
        <v>268.4</v>
      </c>
      <c r="F13" s="111">
        <v>2466.4</v>
      </c>
      <c r="G13" s="111">
        <v>7164.4</v>
      </c>
      <c r="H13" s="111">
        <v>40703.6</v>
      </c>
      <c r="I13" s="111">
        <v>33946</v>
      </c>
      <c r="J13" s="111">
        <v>12834</v>
      </c>
      <c r="K13" s="111">
        <v>82640.4</v>
      </c>
      <c r="L13" s="111">
        <v>82590.4</v>
      </c>
      <c r="M13" s="111">
        <v>202524</v>
      </c>
      <c r="N13" s="111">
        <v>105076.8</v>
      </c>
      <c r="O13" s="111">
        <v>193202</v>
      </c>
      <c r="P13" s="111">
        <v>159946.8</v>
      </c>
      <c r="Q13" s="111">
        <v>118420</v>
      </c>
      <c r="R13" s="111">
        <v>364340.4</v>
      </c>
      <c r="S13" s="111">
        <v>1406394.7999999998</v>
      </c>
    </row>
    <row r="14" spans="1:19" ht="12.75">
      <c r="A14" s="140" t="s">
        <v>144</v>
      </c>
      <c r="B14" s="111">
        <v>72</v>
      </c>
      <c r="C14" s="111">
        <v>123.2</v>
      </c>
      <c r="D14" s="111">
        <v>393.2</v>
      </c>
      <c r="E14" s="111">
        <v>1264</v>
      </c>
      <c r="F14" s="111">
        <v>466621.6</v>
      </c>
      <c r="G14" s="111">
        <v>148546.8</v>
      </c>
      <c r="H14" s="111">
        <v>294939.6</v>
      </c>
      <c r="I14" s="111">
        <v>162990.4</v>
      </c>
      <c r="J14" s="111">
        <v>123403.2</v>
      </c>
      <c r="K14" s="111">
        <v>41448.8</v>
      </c>
      <c r="L14" s="111">
        <v>48348.4</v>
      </c>
      <c r="M14" s="111">
        <v>9120.8</v>
      </c>
      <c r="N14" s="111">
        <v>5590.8</v>
      </c>
      <c r="O14" s="111">
        <v>990.8</v>
      </c>
      <c r="P14" s="111">
        <v>1846.8</v>
      </c>
      <c r="Q14" s="111">
        <v>512.4</v>
      </c>
      <c r="R14" s="111">
        <v>2195.6</v>
      </c>
      <c r="S14" s="111">
        <v>1308408.4000000001</v>
      </c>
    </row>
    <row r="15" spans="1:19" ht="12.75">
      <c r="A15" s="140" t="s">
        <v>145</v>
      </c>
      <c r="B15" s="111">
        <v>36.8</v>
      </c>
      <c r="C15" s="111">
        <v>42</v>
      </c>
      <c r="D15" s="111">
        <v>104.8</v>
      </c>
      <c r="E15" s="111">
        <v>138.8</v>
      </c>
      <c r="F15" s="111">
        <v>192.4</v>
      </c>
      <c r="G15" s="111">
        <v>599.6</v>
      </c>
      <c r="H15" s="111">
        <v>29436.8</v>
      </c>
      <c r="I15" s="111">
        <v>2059.6</v>
      </c>
      <c r="J15" s="111">
        <v>84364.8</v>
      </c>
      <c r="K15" s="111">
        <v>36814.4</v>
      </c>
      <c r="L15" s="111">
        <v>174857.2</v>
      </c>
      <c r="M15" s="111">
        <v>137244.4</v>
      </c>
      <c r="N15" s="111">
        <v>135729.2</v>
      </c>
      <c r="O15" s="111">
        <v>126752</v>
      </c>
      <c r="P15" s="111">
        <v>151480.8</v>
      </c>
      <c r="Q15" s="111">
        <v>79220.8</v>
      </c>
      <c r="R15" s="111">
        <v>147669.2</v>
      </c>
      <c r="S15" s="111">
        <v>1106743.6</v>
      </c>
    </row>
    <row r="16" spans="1:19" ht="12.75">
      <c r="A16" s="140" t="s">
        <v>146</v>
      </c>
      <c r="B16" s="111">
        <v>74.9</v>
      </c>
      <c r="C16" s="111">
        <v>500.15</v>
      </c>
      <c r="D16" s="111">
        <v>318.15</v>
      </c>
      <c r="E16" s="111">
        <v>438.55</v>
      </c>
      <c r="F16" s="111">
        <v>408.45</v>
      </c>
      <c r="G16" s="111">
        <v>511</v>
      </c>
      <c r="H16" s="111">
        <v>3149.3</v>
      </c>
      <c r="I16" s="111">
        <v>87324.65</v>
      </c>
      <c r="J16" s="111">
        <v>44039.1</v>
      </c>
      <c r="K16" s="111">
        <v>82995.5</v>
      </c>
      <c r="L16" s="111">
        <v>82650.4</v>
      </c>
      <c r="M16" s="111">
        <v>35184.1</v>
      </c>
      <c r="N16" s="111">
        <v>43467.9</v>
      </c>
      <c r="O16" s="111">
        <v>6608</v>
      </c>
      <c r="P16" s="111">
        <v>554.4</v>
      </c>
      <c r="Q16" s="111">
        <v>426.65</v>
      </c>
      <c r="R16" s="111">
        <v>2064.65</v>
      </c>
      <c r="S16" s="111">
        <v>390715.8500000001</v>
      </c>
    </row>
    <row r="17" spans="1:19" ht="12.75">
      <c r="A17" s="140" t="s">
        <v>147</v>
      </c>
      <c r="B17" s="111">
        <v>940.2</v>
      </c>
      <c r="C17" s="111">
        <v>1137</v>
      </c>
      <c r="D17" s="111">
        <v>1322</v>
      </c>
      <c r="E17" s="111">
        <v>7132.4</v>
      </c>
      <c r="F17" s="111">
        <v>26290.4</v>
      </c>
      <c r="G17" s="111">
        <v>103924.8</v>
      </c>
      <c r="H17" s="111">
        <v>613637.2</v>
      </c>
      <c r="I17" s="111">
        <v>166674</v>
      </c>
      <c r="J17" s="111">
        <v>80685.2</v>
      </c>
      <c r="K17" s="111">
        <v>220778.4</v>
      </c>
      <c r="L17" s="111">
        <v>34316.6</v>
      </c>
      <c r="M17" s="111">
        <v>60042.2</v>
      </c>
      <c r="N17" s="111">
        <v>104025.8</v>
      </c>
      <c r="O17" s="111">
        <v>283154.8</v>
      </c>
      <c r="P17" s="111">
        <v>92661.6</v>
      </c>
      <c r="Q17" s="111">
        <v>55194</v>
      </c>
      <c r="R17" s="111">
        <v>511145.6</v>
      </c>
      <c r="S17" s="111">
        <v>2363062.2</v>
      </c>
    </row>
    <row r="18" spans="1:19" ht="12.75">
      <c r="A18" s="140" t="s">
        <v>148</v>
      </c>
      <c r="B18" s="111">
        <v>142.4</v>
      </c>
      <c r="C18" s="111">
        <v>497.20000000000005</v>
      </c>
      <c r="D18" s="111">
        <v>529.8000000000001</v>
      </c>
      <c r="E18" s="111">
        <v>30638.2</v>
      </c>
      <c r="F18" s="111">
        <v>22165.4</v>
      </c>
      <c r="G18" s="111">
        <v>24308.2</v>
      </c>
      <c r="H18" s="111">
        <v>74169.8</v>
      </c>
      <c r="I18" s="111">
        <v>25262.2</v>
      </c>
      <c r="J18" s="111">
        <v>4788.8</v>
      </c>
      <c r="K18" s="111">
        <v>1097</v>
      </c>
      <c r="L18" s="111">
        <v>7753</v>
      </c>
      <c r="M18" s="111">
        <v>48661.600000000006</v>
      </c>
      <c r="N18" s="111">
        <v>3503.2000000000003</v>
      </c>
      <c r="O18" s="111">
        <v>17525.2</v>
      </c>
      <c r="P18" s="111">
        <v>7586.400000000001</v>
      </c>
      <c r="Q18" s="111">
        <v>8710.4</v>
      </c>
      <c r="R18" s="111">
        <v>130191.20000000001</v>
      </c>
      <c r="S18" s="111">
        <v>407530</v>
      </c>
    </row>
    <row r="19" spans="1:19" ht="12.75">
      <c r="A19" s="109" t="s">
        <v>2</v>
      </c>
      <c r="B19" s="111">
        <v>260.955</v>
      </c>
      <c r="C19" s="111">
        <v>297.495</v>
      </c>
      <c r="D19" s="111">
        <v>704.25</v>
      </c>
      <c r="E19" s="111">
        <v>416.295</v>
      </c>
      <c r="F19" s="111">
        <v>2193.885</v>
      </c>
      <c r="G19" s="111">
        <v>3143.295</v>
      </c>
      <c r="H19" s="111">
        <v>7744.275</v>
      </c>
      <c r="I19" s="111">
        <v>75873.42</v>
      </c>
      <c r="J19" s="111">
        <v>53063.28</v>
      </c>
      <c r="K19" s="111">
        <v>81575.415</v>
      </c>
      <c r="L19" s="111">
        <v>101972.83499999999</v>
      </c>
      <c r="M19" s="111">
        <v>145576.62</v>
      </c>
      <c r="N19" s="111">
        <v>155372.715</v>
      </c>
      <c r="O19" s="111">
        <v>112188.06</v>
      </c>
      <c r="P19" s="111">
        <v>150032.79</v>
      </c>
      <c r="Q19" s="111">
        <v>324612.09</v>
      </c>
      <c r="R19" s="111">
        <v>832522.95</v>
      </c>
      <c r="S19" s="111">
        <v>2047550.625</v>
      </c>
    </row>
    <row r="20" spans="1:19" ht="12.75">
      <c r="A20" s="109" t="s">
        <v>3</v>
      </c>
      <c r="B20" s="111">
        <v>39140.63</v>
      </c>
      <c r="C20" s="111">
        <v>11117.32</v>
      </c>
      <c r="D20" s="111">
        <v>70427.77</v>
      </c>
      <c r="E20" s="111">
        <v>1661755.95</v>
      </c>
      <c r="F20" s="111">
        <v>1212764.19</v>
      </c>
      <c r="G20" s="111">
        <v>896037.36</v>
      </c>
      <c r="H20" s="111">
        <v>636906.87</v>
      </c>
      <c r="I20" s="111">
        <v>554159.37</v>
      </c>
      <c r="J20" s="111">
        <v>757555.02</v>
      </c>
      <c r="K20" s="111">
        <v>446369.17</v>
      </c>
      <c r="L20" s="111">
        <v>249958.65</v>
      </c>
      <c r="M20" s="111">
        <v>229391.2</v>
      </c>
      <c r="N20" s="111">
        <v>116512.22</v>
      </c>
      <c r="O20" s="111">
        <v>84464.84</v>
      </c>
      <c r="P20" s="111">
        <v>68826.37</v>
      </c>
      <c r="Q20" s="111">
        <v>20179.85</v>
      </c>
      <c r="R20" s="111">
        <v>112261.71</v>
      </c>
      <c r="S20" s="111">
        <v>7167828.49</v>
      </c>
    </row>
    <row r="21" spans="1:19" ht="12.75">
      <c r="A21" s="109" t="s">
        <v>171</v>
      </c>
      <c r="B21" s="111">
        <v>178648.53</v>
      </c>
      <c r="C21" s="111">
        <v>322312.31</v>
      </c>
      <c r="D21" s="111">
        <v>248703.84</v>
      </c>
      <c r="E21" s="111">
        <v>775479.98</v>
      </c>
      <c r="F21" s="111">
        <v>4279827.07</v>
      </c>
      <c r="G21" s="111">
        <v>11873987.665</v>
      </c>
      <c r="H21" s="111">
        <v>19074330.925</v>
      </c>
      <c r="I21" s="111">
        <v>24448815.21</v>
      </c>
      <c r="J21" s="111">
        <v>12020487.510000002</v>
      </c>
      <c r="K21" s="111">
        <v>12413928.44</v>
      </c>
      <c r="L21" s="111">
        <v>4259021.775</v>
      </c>
      <c r="M21" s="111">
        <v>6704940.795</v>
      </c>
      <c r="N21" s="111">
        <v>2147665.7199999997</v>
      </c>
      <c r="O21" s="111">
        <v>2534332.905</v>
      </c>
      <c r="P21" s="111">
        <v>941221.255</v>
      </c>
      <c r="Q21" s="111">
        <v>706304.885</v>
      </c>
      <c r="R21" s="111">
        <v>4744357.545</v>
      </c>
      <c r="S21" s="111">
        <v>107674366.36</v>
      </c>
    </row>
    <row r="22" spans="1:19" ht="12.75">
      <c r="A22" s="140" t="s">
        <v>72</v>
      </c>
      <c r="B22" s="111">
        <v>178025.5</v>
      </c>
      <c r="C22" s="111">
        <v>317165</v>
      </c>
      <c r="D22" s="111">
        <v>246590.5</v>
      </c>
      <c r="E22" s="111">
        <v>727401.5</v>
      </c>
      <c r="F22" s="111">
        <v>4233523.125</v>
      </c>
      <c r="G22" s="111">
        <v>11654519</v>
      </c>
      <c r="H22" s="111">
        <v>18830041.375</v>
      </c>
      <c r="I22" s="111">
        <v>23702547.375</v>
      </c>
      <c r="J22" s="111">
        <v>11596737.25</v>
      </c>
      <c r="K22" s="111">
        <v>11587952.75</v>
      </c>
      <c r="L22" s="111">
        <v>3910528.375</v>
      </c>
      <c r="M22" s="111">
        <v>5640738.375</v>
      </c>
      <c r="N22" s="111">
        <v>1888271.25</v>
      </c>
      <c r="O22" s="111">
        <v>2118476.875</v>
      </c>
      <c r="P22" s="111">
        <v>814703.875</v>
      </c>
      <c r="Q22" s="111">
        <v>577228.5</v>
      </c>
      <c r="R22" s="111">
        <v>2697979.625</v>
      </c>
      <c r="S22" s="111">
        <v>100722430.25</v>
      </c>
    </row>
    <row r="23" spans="1:19" ht="12.75">
      <c r="A23" s="140" t="s">
        <v>73</v>
      </c>
      <c r="B23" s="111">
        <v>501.875</v>
      </c>
      <c r="C23" s="111">
        <v>4294.125</v>
      </c>
      <c r="D23" s="111">
        <v>1793.25</v>
      </c>
      <c r="E23" s="111">
        <v>46584.875</v>
      </c>
      <c r="F23" s="111">
        <v>41039.875</v>
      </c>
      <c r="G23" s="111">
        <v>143409.5</v>
      </c>
      <c r="H23" s="111">
        <v>164629.75</v>
      </c>
      <c r="I23" s="111">
        <v>647073.75</v>
      </c>
      <c r="J23" s="111">
        <v>305439.25</v>
      </c>
      <c r="K23" s="111">
        <v>811066.5</v>
      </c>
      <c r="L23" s="111">
        <v>341468.125</v>
      </c>
      <c r="M23" s="111">
        <v>1051130</v>
      </c>
      <c r="N23" s="111">
        <v>241989.625</v>
      </c>
      <c r="O23" s="111">
        <v>385920.625</v>
      </c>
      <c r="P23" s="111">
        <v>120731.125</v>
      </c>
      <c r="Q23" s="111">
        <v>117604.875</v>
      </c>
      <c r="R23" s="111">
        <v>442981</v>
      </c>
      <c r="S23" s="111">
        <v>4867658.125</v>
      </c>
    </row>
    <row r="24" spans="1:19" ht="12.75">
      <c r="A24" s="140" t="s">
        <v>74</v>
      </c>
      <c r="B24" s="111">
        <v>112.5</v>
      </c>
      <c r="C24" s="111">
        <v>155.375</v>
      </c>
      <c r="D24" s="111">
        <v>184.75</v>
      </c>
      <c r="E24" s="111">
        <v>316.75</v>
      </c>
      <c r="F24" s="111">
        <v>1846.25</v>
      </c>
      <c r="G24" s="111">
        <v>161.75</v>
      </c>
      <c r="H24" s="111">
        <v>175.75</v>
      </c>
      <c r="I24" s="111">
        <v>276.75</v>
      </c>
      <c r="J24" s="111">
        <v>259.625</v>
      </c>
      <c r="K24" s="111">
        <v>960.25</v>
      </c>
      <c r="L24" s="111">
        <v>507.375</v>
      </c>
      <c r="M24" s="111">
        <v>558.875</v>
      </c>
      <c r="N24" s="111">
        <v>748.875</v>
      </c>
      <c r="O24" s="111">
        <v>1315</v>
      </c>
      <c r="P24" s="111">
        <v>1753.375</v>
      </c>
      <c r="Q24" s="111">
        <v>7353.75</v>
      </c>
      <c r="R24" s="111">
        <v>1600530.375</v>
      </c>
      <c r="S24" s="111">
        <v>1617217.375</v>
      </c>
    </row>
    <row r="25" spans="1:19" ht="12.75">
      <c r="A25" s="140" t="s">
        <v>173</v>
      </c>
      <c r="B25" s="111">
        <v>3.76</v>
      </c>
      <c r="C25" s="111">
        <v>14.16</v>
      </c>
      <c r="D25" s="111">
        <v>70</v>
      </c>
      <c r="E25" s="111">
        <v>894.32</v>
      </c>
      <c r="F25" s="111">
        <v>2385.36</v>
      </c>
      <c r="G25" s="111">
        <v>75683.52</v>
      </c>
      <c r="H25" s="111">
        <v>69789.2</v>
      </c>
      <c r="I25" s="111">
        <v>72062.32</v>
      </c>
      <c r="J25" s="111">
        <v>10364.96</v>
      </c>
      <c r="K25" s="111">
        <v>3095.68</v>
      </c>
      <c r="L25" s="111">
        <v>2399.28</v>
      </c>
      <c r="M25" s="111">
        <v>587.84</v>
      </c>
      <c r="N25" s="111">
        <v>2699.28</v>
      </c>
      <c r="O25" s="111">
        <v>132</v>
      </c>
      <c r="P25" s="111">
        <v>32.4</v>
      </c>
      <c r="Q25" s="111">
        <v>65.36</v>
      </c>
      <c r="R25" s="111">
        <v>75.68</v>
      </c>
      <c r="S25" s="111">
        <v>240355.11999999997</v>
      </c>
    </row>
    <row r="26" spans="1:19" ht="12.75">
      <c r="A26" s="140" t="s">
        <v>172</v>
      </c>
      <c r="B26" s="111">
        <v>4.895</v>
      </c>
      <c r="C26" s="111">
        <v>683.65</v>
      </c>
      <c r="D26" s="111">
        <v>65.34</v>
      </c>
      <c r="E26" s="111">
        <v>282.535</v>
      </c>
      <c r="F26" s="111">
        <v>1032.46</v>
      </c>
      <c r="G26" s="111">
        <v>213.895</v>
      </c>
      <c r="H26" s="111">
        <v>9694.85</v>
      </c>
      <c r="I26" s="111">
        <v>26855.015</v>
      </c>
      <c r="J26" s="111">
        <v>107686.425</v>
      </c>
      <c r="K26" s="111">
        <v>10853.26</v>
      </c>
      <c r="L26" s="111">
        <v>4118.62</v>
      </c>
      <c r="M26" s="111">
        <v>11925.705</v>
      </c>
      <c r="N26" s="111">
        <v>13956.69</v>
      </c>
      <c r="O26" s="111">
        <v>28488.405</v>
      </c>
      <c r="P26" s="111">
        <v>4000.48</v>
      </c>
      <c r="Q26" s="111">
        <v>4052.4</v>
      </c>
      <c r="R26" s="111">
        <v>2790.8650000000002</v>
      </c>
      <c r="S26" s="111">
        <v>226705.49</v>
      </c>
    </row>
    <row r="27" spans="1:19" ht="12.75">
      <c r="A27" s="109" t="s">
        <v>4</v>
      </c>
      <c r="B27" s="111">
        <v>3169.875</v>
      </c>
      <c r="C27" s="111">
        <v>11514.75</v>
      </c>
      <c r="D27" s="111">
        <v>597097.5</v>
      </c>
      <c r="E27" s="111">
        <v>1243007.85</v>
      </c>
      <c r="F27" s="111">
        <v>804466.35</v>
      </c>
      <c r="G27" s="111">
        <v>132641.85</v>
      </c>
      <c r="H27" s="111">
        <v>118398.525</v>
      </c>
      <c r="I27" s="111">
        <v>66993.15</v>
      </c>
      <c r="J27" s="111">
        <v>32838.9</v>
      </c>
      <c r="K27" s="111">
        <v>14541.15</v>
      </c>
      <c r="L27" s="111">
        <v>782.55</v>
      </c>
      <c r="M27" s="111">
        <v>643.35</v>
      </c>
      <c r="N27" s="111">
        <v>1638.9</v>
      </c>
      <c r="O27" s="111">
        <v>970.5</v>
      </c>
      <c r="P27" s="111">
        <v>99.525</v>
      </c>
      <c r="Q27" s="111">
        <v>81.75</v>
      </c>
      <c r="R27" s="111">
        <v>403.125</v>
      </c>
      <c r="S27" s="111">
        <v>3029289.5999999996</v>
      </c>
    </row>
    <row r="28" spans="1:19" ht="12.75">
      <c r="A28" s="109" t="s">
        <v>188</v>
      </c>
      <c r="B28" s="111">
        <v>332997.41099999996</v>
      </c>
      <c r="C28" s="111">
        <v>262733.88399999996</v>
      </c>
      <c r="D28" s="111">
        <v>587857.022</v>
      </c>
      <c r="E28" s="111">
        <v>3283585.458</v>
      </c>
      <c r="F28" s="111">
        <v>7932386.589000001</v>
      </c>
      <c r="G28" s="111">
        <v>10510262.020999998</v>
      </c>
      <c r="H28" s="111">
        <v>13086213.685000002</v>
      </c>
      <c r="I28" s="111">
        <v>13193362.932</v>
      </c>
      <c r="J28" s="111">
        <v>10622761.674</v>
      </c>
      <c r="K28" s="111">
        <v>6348729.134</v>
      </c>
      <c r="L28" s="111">
        <v>3654844.9699999997</v>
      </c>
      <c r="M28" s="111">
        <v>1947535.6139999998</v>
      </c>
      <c r="N28" s="111">
        <v>1196893.461</v>
      </c>
      <c r="O28" s="111">
        <v>727799.1460000001</v>
      </c>
      <c r="P28" s="111">
        <v>534368.37</v>
      </c>
      <c r="Q28" s="111">
        <v>175182.845</v>
      </c>
      <c r="R28" s="111">
        <v>435243.58599999995</v>
      </c>
      <c r="S28" s="111">
        <v>74832757.80199999</v>
      </c>
    </row>
    <row r="29" spans="1:19" ht="12.75">
      <c r="A29" s="140" t="s">
        <v>152</v>
      </c>
      <c r="B29" s="111">
        <v>0.035</v>
      </c>
      <c r="C29" s="111">
        <v>0</v>
      </c>
      <c r="D29" s="111">
        <v>0</v>
      </c>
      <c r="E29" s="111">
        <v>0</v>
      </c>
      <c r="F29" s="111">
        <v>0.005</v>
      </c>
      <c r="G29" s="111">
        <v>0.015</v>
      </c>
      <c r="H29" s="111">
        <v>10.355</v>
      </c>
      <c r="I29" s="111">
        <v>0</v>
      </c>
      <c r="J29" s="111">
        <v>0</v>
      </c>
      <c r="K29" s="111">
        <v>0</v>
      </c>
      <c r="L29" s="111">
        <v>0</v>
      </c>
      <c r="M29" s="111">
        <v>0.01</v>
      </c>
      <c r="N29" s="111">
        <v>0.525</v>
      </c>
      <c r="O29" s="111">
        <v>0.39</v>
      </c>
      <c r="P29" s="111">
        <v>0.25</v>
      </c>
      <c r="Q29" s="111">
        <v>0.465</v>
      </c>
      <c r="R29" s="111">
        <v>45244.09</v>
      </c>
      <c r="S29" s="111">
        <v>45256.14</v>
      </c>
    </row>
    <row r="30" spans="1:19" ht="12.75">
      <c r="A30" s="140" t="s">
        <v>153</v>
      </c>
      <c r="B30" s="111">
        <v>124.896</v>
      </c>
      <c r="C30" s="111">
        <v>1173.184</v>
      </c>
      <c r="D30" s="111">
        <v>259474.752</v>
      </c>
      <c r="E30" s="111">
        <v>6145.408</v>
      </c>
      <c r="F30" s="111">
        <v>58585.824</v>
      </c>
      <c r="G30" s="111">
        <v>32312.256</v>
      </c>
      <c r="H30" s="111">
        <v>119331.84</v>
      </c>
      <c r="I30" s="111">
        <v>163673.472</v>
      </c>
      <c r="J30" s="111">
        <v>75039.264</v>
      </c>
      <c r="K30" s="111">
        <v>25052.224000000002</v>
      </c>
      <c r="L30" s="111">
        <v>15968.96</v>
      </c>
      <c r="M30" s="111">
        <v>25230.144</v>
      </c>
      <c r="N30" s="111">
        <v>14836.416000000001</v>
      </c>
      <c r="O30" s="111">
        <v>9778.976</v>
      </c>
      <c r="P30" s="111">
        <v>4200.32</v>
      </c>
      <c r="Q30" s="111">
        <v>9229.12</v>
      </c>
      <c r="R30" s="111">
        <v>12272.896</v>
      </c>
      <c r="S30" s="111">
        <v>832429.9519999998</v>
      </c>
    </row>
    <row r="31" spans="1:19" ht="12.75">
      <c r="A31" s="140" t="s">
        <v>154</v>
      </c>
      <c r="B31" s="111">
        <v>6290.56</v>
      </c>
      <c r="C31" s="111">
        <v>150946.08</v>
      </c>
      <c r="D31" s="111">
        <v>46484.8</v>
      </c>
      <c r="E31" s="111">
        <v>1739443.8</v>
      </c>
      <c r="F31" s="111">
        <v>4859469.8</v>
      </c>
      <c r="G31" s="111">
        <v>5052813.16</v>
      </c>
      <c r="H31" s="111">
        <v>6427724.640000001</v>
      </c>
      <c r="I31" s="111">
        <v>5461488.92</v>
      </c>
      <c r="J31" s="111">
        <v>5564370.12</v>
      </c>
      <c r="K31" s="111">
        <v>2088375.76</v>
      </c>
      <c r="L31" s="111">
        <v>1209665.32</v>
      </c>
      <c r="M31" s="111">
        <v>418129.64</v>
      </c>
      <c r="N31" s="111">
        <v>191548.04</v>
      </c>
      <c r="O31" s="111">
        <v>166309.8</v>
      </c>
      <c r="P31" s="111">
        <v>97368.92</v>
      </c>
      <c r="Q31" s="111">
        <v>55242.36</v>
      </c>
      <c r="R31" s="111">
        <v>101111.68</v>
      </c>
      <c r="S31" s="111">
        <v>33636783.400000006</v>
      </c>
    </row>
    <row r="32" spans="1:19" ht="12.75">
      <c r="A32" s="140" t="s">
        <v>155</v>
      </c>
      <c r="B32" s="111">
        <v>22108.8</v>
      </c>
      <c r="C32" s="111">
        <v>45401.9</v>
      </c>
      <c r="D32" s="111">
        <v>184547.95</v>
      </c>
      <c r="E32" s="111">
        <v>1470472.25</v>
      </c>
      <c r="F32" s="111">
        <v>2892475.6</v>
      </c>
      <c r="G32" s="111">
        <v>5177621.55</v>
      </c>
      <c r="H32" s="111">
        <v>5425446.050000001</v>
      </c>
      <c r="I32" s="111">
        <v>6920133.5</v>
      </c>
      <c r="J32" s="111">
        <v>4739918.45</v>
      </c>
      <c r="K32" s="111">
        <v>4192237.15</v>
      </c>
      <c r="L32" s="111">
        <v>2407327.65</v>
      </c>
      <c r="M32" s="111">
        <v>1490163.9</v>
      </c>
      <c r="N32" s="111">
        <v>983042</v>
      </c>
      <c r="O32" s="111">
        <v>549420.3</v>
      </c>
      <c r="P32" s="111">
        <v>431968.4</v>
      </c>
      <c r="Q32" s="111">
        <v>109290.1</v>
      </c>
      <c r="R32" s="111">
        <v>270729</v>
      </c>
      <c r="S32" s="111">
        <v>37312304.55</v>
      </c>
    </row>
    <row r="33" spans="1:19" ht="12.75">
      <c r="A33" s="140" t="s">
        <v>156</v>
      </c>
      <c r="B33" s="111">
        <v>304473.12</v>
      </c>
      <c r="C33" s="111">
        <v>65212.72</v>
      </c>
      <c r="D33" s="111">
        <v>97349.52</v>
      </c>
      <c r="E33" s="111">
        <v>67524</v>
      </c>
      <c r="F33" s="111">
        <v>121855.36</v>
      </c>
      <c r="G33" s="111">
        <v>247515.04</v>
      </c>
      <c r="H33" s="111">
        <v>1113700.8</v>
      </c>
      <c r="I33" s="111">
        <v>648067.04</v>
      </c>
      <c r="J33" s="111">
        <v>243433.84</v>
      </c>
      <c r="K33" s="111">
        <v>43064</v>
      </c>
      <c r="L33" s="111">
        <v>21883.04</v>
      </c>
      <c r="M33" s="111">
        <v>14011.92</v>
      </c>
      <c r="N33" s="111">
        <v>7466.48</v>
      </c>
      <c r="O33" s="111">
        <v>2289.68</v>
      </c>
      <c r="P33" s="111">
        <v>830.48</v>
      </c>
      <c r="Q33" s="111">
        <v>1420.8</v>
      </c>
      <c r="R33" s="111">
        <v>5885.92</v>
      </c>
      <c r="S33" s="111">
        <v>3005983.76</v>
      </c>
    </row>
    <row r="34" spans="1:19" ht="12.75" hidden="1">
      <c r="A34" s="109" t="s">
        <v>135</v>
      </c>
      <c r="B34" s="111">
        <v>326363.175</v>
      </c>
      <c r="C34" s="111">
        <v>235002.994</v>
      </c>
      <c r="D34" s="111">
        <v>451307.664</v>
      </c>
      <c r="E34" s="111">
        <v>3171512.288</v>
      </c>
      <c r="F34" s="111">
        <v>7085484.845</v>
      </c>
      <c r="G34" s="111">
        <v>9683608.813000001</v>
      </c>
      <c r="H34" s="111">
        <v>11455952.615</v>
      </c>
      <c r="I34" s="111">
        <v>11446299.518000001</v>
      </c>
      <c r="J34" s="111">
        <v>9507130.103999998</v>
      </c>
      <c r="K34" s="111">
        <v>4959589.412</v>
      </c>
      <c r="L34" s="111">
        <v>2403728.96</v>
      </c>
      <c r="M34" s="111">
        <v>1247474.092</v>
      </c>
      <c r="N34" s="111">
        <v>766220.5970000001</v>
      </c>
      <c r="O34" s="111">
        <v>355184.02999999997</v>
      </c>
      <c r="P34" s="111">
        <v>208233.41199999998</v>
      </c>
      <c r="Q34" s="111">
        <v>63598.843</v>
      </c>
      <c r="R34" s="111">
        <v>266760.901</v>
      </c>
      <c r="S34" s="111">
        <v>63633452.26300001</v>
      </c>
    </row>
    <row r="35" spans="1:19" ht="12.75" hidden="1">
      <c r="A35" s="140" t="s">
        <v>157</v>
      </c>
      <c r="B35" s="111">
        <v>0.035</v>
      </c>
      <c r="C35" s="111">
        <v>0</v>
      </c>
      <c r="D35" s="111">
        <v>0</v>
      </c>
      <c r="E35" s="111">
        <v>0</v>
      </c>
      <c r="F35" s="111">
        <v>0.005</v>
      </c>
      <c r="G35" s="111">
        <v>0.015</v>
      </c>
      <c r="H35" s="111">
        <v>10.355</v>
      </c>
      <c r="I35" s="111">
        <v>0</v>
      </c>
      <c r="J35" s="111">
        <v>0</v>
      </c>
      <c r="K35" s="111">
        <v>0</v>
      </c>
      <c r="L35" s="111">
        <v>0</v>
      </c>
      <c r="M35" s="111">
        <v>0.01</v>
      </c>
      <c r="N35" s="111">
        <v>0.525</v>
      </c>
      <c r="O35" s="111">
        <v>0.39</v>
      </c>
      <c r="P35" s="111">
        <v>0.25</v>
      </c>
      <c r="Q35" s="111">
        <v>0.465</v>
      </c>
      <c r="R35" s="111">
        <v>45242.415</v>
      </c>
      <c r="S35" s="111">
        <v>45254.465000000004</v>
      </c>
    </row>
    <row r="36" spans="1:19" ht="12.75" hidden="1">
      <c r="A36" s="140" t="s">
        <v>158</v>
      </c>
      <c r="B36" s="111">
        <v>48.48</v>
      </c>
      <c r="C36" s="111">
        <v>908.224</v>
      </c>
      <c r="D36" s="111">
        <v>155517.184</v>
      </c>
      <c r="E36" s="111">
        <v>5658.688</v>
      </c>
      <c r="F36" s="111">
        <v>56312.64</v>
      </c>
      <c r="G36" s="111">
        <v>29720.288</v>
      </c>
      <c r="H36" s="111">
        <v>81884.96</v>
      </c>
      <c r="I36" s="111">
        <v>142898.048</v>
      </c>
      <c r="J36" s="111">
        <v>47386.784</v>
      </c>
      <c r="K36" s="111">
        <v>18455.872</v>
      </c>
      <c r="L36" s="111">
        <v>14294.56</v>
      </c>
      <c r="M36" s="111">
        <v>20398.592</v>
      </c>
      <c r="N36" s="111">
        <v>3520.512</v>
      </c>
      <c r="O36" s="111">
        <v>832.16</v>
      </c>
      <c r="P36" s="111">
        <v>603.552</v>
      </c>
      <c r="Q36" s="111">
        <v>895.488</v>
      </c>
      <c r="R36" s="111">
        <v>2591.936</v>
      </c>
      <c r="S36" s="111">
        <v>581927.9680000001</v>
      </c>
    </row>
    <row r="37" spans="1:19" ht="12.75" hidden="1">
      <c r="A37" s="140" t="s">
        <v>159</v>
      </c>
      <c r="B37" s="111">
        <v>5755.4</v>
      </c>
      <c r="C37" s="111">
        <v>125834.52</v>
      </c>
      <c r="D37" s="111">
        <v>22214.68</v>
      </c>
      <c r="E37" s="111">
        <v>1642601.6</v>
      </c>
      <c r="F37" s="111">
        <v>4074106.08</v>
      </c>
      <c r="G37" s="111">
        <v>4377187.96</v>
      </c>
      <c r="H37" s="111">
        <v>5303313.72</v>
      </c>
      <c r="I37" s="111">
        <v>4597339.6</v>
      </c>
      <c r="J37" s="111">
        <v>4907852.72</v>
      </c>
      <c r="K37" s="111">
        <v>1569796.44</v>
      </c>
      <c r="L37" s="111">
        <v>709364.68</v>
      </c>
      <c r="M37" s="111">
        <v>182651.48</v>
      </c>
      <c r="N37" s="111">
        <v>57652.76</v>
      </c>
      <c r="O37" s="111">
        <v>27604.12</v>
      </c>
      <c r="P37" s="111">
        <v>11696.68</v>
      </c>
      <c r="Q37" s="111">
        <v>3402.28</v>
      </c>
      <c r="R37" s="111">
        <v>34781.6</v>
      </c>
      <c r="S37" s="111">
        <v>27653156.320000008</v>
      </c>
    </row>
    <row r="38" spans="1:19" ht="12.75" hidden="1">
      <c r="A38" s="140" t="s">
        <v>160</v>
      </c>
      <c r="B38" s="111">
        <v>16086.7</v>
      </c>
      <c r="C38" s="111">
        <v>44781.05</v>
      </c>
      <c r="D38" s="111">
        <v>176327.8</v>
      </c>
      <c r="E38" s="111">
        <v>1455798.4</v>
      </c>
      <c r="F38" s="111">
        <v>2833240.6</v>
      </c>
      <c r="G38" s="111">
        <v>5030255.75</v>
      </c>
      <c r="H38" s="111">
        <v>4958339.9</v>
      </c>
      <c r="I38" s="111">
        <v>6065207.15</v>
      </c>
      <c r="J38" s="111">
        <v>4318166.6</v>
      </c>
      <c r="K38" s="111">
        <v>3339065.9</v>
      </c>
      <c r="L38" s="111">
        <v>1662419.4</v>
      </c>
      <c r="M38" s="111">
        <v>1032547.45</v>
      </c>
      <c r="N38" s="111">
        <v>698044.4</v>
      </c>
      <c r="O38" s="111">
        <v>324848</v>
      </c>
      <c r="P38" s="111">
        <v>195515.25</v>
      </c>
      <c r="Q38" s="111">
        <v>58624.05</v>
      </c>
      <c r="R38" s="111">
        <v>179240.95</v>
      </c>
      <c r="S38" s="111">
        <v>32388509.349999998</v>
      </c>
    </row>
    <row r="39" spans="1:19" ht="12.75" hidden="1">
      <c r="A39" s="140" t="s">
        <v>161</v>
      </c>
      <c r="B39" s="111">
        <v>304472.56</v>
      </c>
      <c r="C39" s="111">
        <v>63479.2</v>
      </c>
      <c r="D39" s="111">
        <v>97248</v>
      </c>
      <c r="E39" s="111">
        <v>67453.6</v>
      </c>
      <c r="F39" s="111">
        <v>121825.52</v>
      </c>
      <c r="G39" s="111">
        <v>246444.8</v>
      </c>
      <c r="H39" s="111">
        <v>1112403.68</v>
      </c>
      <c r="I39" s="111">
        <v>640854.72</v>
      </c>
      <c r="J39" s="111">
        <v>233724</v>
      </c>
      <c r="K39" s="111">
        <v>32271.2</v>
      </c>
      <c r="L39" s="111">
        <v>17650.32</v>
      </c>
      <c r="M39" s="111">
        <v>11876.56</v>
      </c>
      <c r="N39" s="111">
        <v>7002.4</v>
      </c>
      <c r="O39" s="111">
        <v>1899.36</v>
      </c>
      <c r="P39" s="111">
        <v>417.68</v>
      </c>
      <c r="Q39" s="111">
        <v>676.56</v>
      </c>
      <c r="R39" s="111">
        <v>4904</v>
      </c>
      <c r="S39" s="111">
        <v>2964604.16</v>
      </c>
    </row>
    <row r="40" spans="1:19" ht="12.75" hidden="1">
      <c r="A40" s="109" t="s">
        <v>136</v>
      </c>
      <c r="B40" s="111">
        <v>6513.202</v>
      </c>
      <c r="C40" s="111">
        <v>27545.56</v>
      </c>
      <c r="D40" s="111">
        <v>132688.00799999997</v>
      </c>
      <c r="E40" s="111">
        <v>107060.31800000001</v>
      </c>
      <c r="F40" s="111">
        <v>838312.9539999999</v>
      </c>
      <c r="G40" s="111">
        <v>779422.732</v>
      </c>
      <c r="H40" s="111">
        <v>1377753.5659999999</v>
      </c>
      <c r="I40" s="111">
        <v>1455631.2920000001</v>
      </c>
      <c r="J40" s="111">
        <v>832205.348</v>
      </c>
      <c r="K40" s="111">
        <v>1183938.862</v>
      </c>
      <c r="L40" s="111">
        <v>939935.744</v>
      </c>
      <c r="M40" s="111">
        <v>580159.8979999999</v>
      </c>
      <c r="N40" s="111">
        <v>330615.39</v>
      </c>
      <c r="O40" s="111">
        <v>264744.392</v>
      </c>
      <c r="P40" s="111">
        <v>250602.312</v>
      </c>
      <c r="Q40" s="111">
        <v>64728.994</v>
      </c>
      <c r="R40" s="111">
        <v>120340.48</v>
      </c>
      <c r="S40" s="111">
        <v>9292199.052000001</v>
      </c>
    </row>
    <row r="41" spans="1:19" ht="12.75" hidden="1">
      <c r="A41" s="140" t="s">
        <v>162</v>
      </c>
      <c r="B41" s="111">
        <v>0</v>
      </c>
      <c r="C41" s="111">
        <v>0</v>
      </c>
      <c r="D41" s="111">
        <v>0</v>
      </c>
      <c r="E41" s="111">
        <v>0</v>
      </c>
      <c r="F41" s="111">
        <v>0</v>
      </c>
      <c r="G41" s="111">
        <v>0</v>
      </c>
      <c r="H41" s="111">
        <v>0</v>
      </c>
      <c r="I41" s="111">
        <v>0</v>
      </c>
      <c r="J41" s="111">
        <v>0</v>
      </c>
      <c r="K41" s="111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  <c r="Q41" s="111">
        <v>0</v>
      </c>
      <c r="R41" s="111">
        <v>0</v>
      </c>
      <c r="S41" s="111">
        <v>0</v>
      </c>
    </row>
    <row r="42" spans="1:19" ht="12.75" hidden="1">
      <c r="A42" s="140" t="s">
        <v>163</v>
      </c>
      <c r="B42" s="111">
        <v>76.352</v>
      </c>
      <c r="C42" s="111">
        <v>264.96</v>
      </c>
      <c r="D42" s="111">
        <v>103957.408</v>
      </c>
      <c r="E42" s="111">
        <v>484.44800000000004</v>
      </c>
      <c r="F42" s="111">
        <v>2273.024</v>
      </c>
      <c r="G42" s="111">
        <v>2585.312</v>
      </c>
      <c r="H42" s="111">
        <v>37439.296</v>
      </c>
      <c r="I42" s="111">
        <v>20756.992000000002</v>
      </c>
      <c r="J42" s="111">
        <v>27637.408</v>
      </c>
      <c r="K42" s="111">
        <v>6561.6320000000005</v>
      </c>
      <c r="L42" s="111">
        <v>1613.184</v>
      </c>
      <c r="M42" s="111">
        <v>4405.568</v>
      </c>
      <c r="N42" s="111">
        <v>214.72</v>
      </c>
      <c r="O42" s="111">
        <v>216.672</v>
      </c>
      <c r="P42" s="111">
        <v>1104.192</v>
      </c>
      <c r="Q42" s="111">
        <v>1733.664</v>
      </c>
      <c r="R42" s="111">
        <v>1918.4</v>
      </c>
      <c r="S42" s="111">
        <v>213243.23200000002</v>
      </c>
    </row>
    <row r="43" spans="1:19" ht="12.75" hidden="1">
      <c r="A43" s="140" t="s">
        <v>164</v>
      </c>
      <c r="B43" s="111">
        <v>513.16</v>
      </c>
      <c r="C43" s="111">
        <v>24977.68</v>
      </c>
      <c r="D43" s="111">
        <v>23503.48</v>
      </c>
      <c r="E43" s="111">
        <v>94805.72</v>
      </c>
      <c r="F43" s="111">
        <v>781632.48</v>
      </c>
      <c r="G43" s="111">
        <v>637958.2</v>
      </c>
      <c r="H43" s="111">
        <v>974873.08</v>
      </c>
      <c r="I43" s="111">
        <v>776333.84</v>
      </c>
      <c r="J43" s="111">
        <v>460014.64</v>
      </c>
      <c r="K43" s="111">
        <v>350095.88</v>
      </c>
      <c r="L43" s="111">
        <v>253934.84</v>
      </c>
      <c r="M43" s="111">
        <v>141980.52</v>
      </c>
      <c r="N43" s="111">
        <v>61574.24</v>
      </c>
      <c r="O43" s="111">
        <v>45481</v>
      </c>
      <c r="P43" s="111">
        <v>22838.96</v>
      </c>
      <c r="Q43" s="111">
        <v>15953.72</v>
      </c>
      <c r="R43" s="111">
        <v>43476.16</v>
      </c>
      <c r="S43" s="111">
        <v>4709947.6</v>
      </c>
    </row>
    <row r="44" spans="1:19" ht="12.75" hidden="1">
      <c r="A44" s="140" t="s">
        <v>165</v>
      </c>
      <c r="B44" s="111">
        <v>5923.05</v>
      </c>
      <c r="C44" s="111">
        <v>569.4</v>
      </c>
      <c r="D44" s="111">
        <v>5125.6</v>
      </c>
      <c r="E44" s="111">
        <v>11700.55</v>
      </c>
      <c r="F44" s="111">
        <v>54377.85</v>
      </c>
      <c r="G44" s="111">
        <v>137820.5</v>
      </c>
      <c r="H44" s="111">
        <v>364148.55</v>
      </c>
      <c r="I44" s="111">
        <v>651329.1</v>
      </c>
      <c r="J44" s="111">
        <v>334843.7</v>
      </c>
      <c r="K44" s="111">
        <v>816488.55</v>
      </c>
      <c r="L44" s="111">
        <v>680155</v>
      </c>
      <c r="M44" s="111">
        <v>431638.45</v>
      </c>
      <c r="N44" s="111">
        <v>268362.35</v>
      </c>
      <c r="O44" s="111">
        <v>218656.4</v>
      </c>
      <c r="P44" s="111">
        <v>226246.6</v>
      </c>
      <c r="Q44" s="111">
        <v>46297.85</v>
      </c>
      <c r="R44" s="111">
        <v>73964</v>
      </c>
      <c r="S44" s="111">
        <v>4327647.5</v>
      </c>
    </row>
    <row r="45" spans="1:19" ht="12.75" hidden="1">
      <c r="A45" s="140" t="s">
        <v>166</v>
      </c>
      <c r="B45" s="111">
        <v>0.64</v>
      </c>
      <c r="C45" s="111">
        <v>1733.52</v>
      </c>
      <c r="D45" s="111">
        <v>101.52</v>
      </c>
      <c r="E45" s="111">
        <v>69.6</v>
      </c>
      <c r="F45" s="111">
        <v>29.6</v>
      </c>
      <c r="G45" s="111">
        <v>1058.72</v>
      </c>
      <c r="H45" s="111">
        <v>1292.64</v>
      </c>
      <c r="I45" s="111">
        <v>7211.36</v>
      </c>
      <c r="J45" s="111">
        <v>9709.6</v>
      </c>
      <c r="K45" s="111">
        <v>10792.8</v>
      </c>
      <c r="L45" s="111">
        <v>4232.72</v>
      </c>
      <c r="M45" s="111">
        <v>2135.36</v>
      </c>
      <c r="N45" s="111">
        <v>464.08</v>
      </c>
      <c r="O45" s="111">
        <v>390.32</v>
      </c>
      <c r="P45" s="111">
        <v>412.56</v>
      </c>
      <c r="Q45" s="111">
        <v>743.76</v>
      </c>
      <c r="R45" s="111">
        <v>981.92</v>
      </c>
      <c r="S45" s="111">
        <v>41360.719999999994</v>
      </c>
    </row>
    <row r="46" spans="1:19" ht="12.75" hidden="1">
      <c r="A46" s="109" t="s">
        <v>5</v>
      </c>
      <c r="B46" s="111">
        <v>121.122</v>
      </c>
      <c r="C46" s="111">
        <v>185.32999999999998</v>
      </c>
      <c r="D46" s="111">
        <v>3861.3</v>
      </c>
      <c r="E46" s="111">
        <v>5012.802000000001</v>
      </c>
      <c r="F46" s="111">
        <v>8588.8</v>
      </c>
      <c r="G46" s="111">
        <v>47230.566</v>
      </c>
      <c r="H46" s="111">
        <v>252507.53600000002</v>
      </c>
      <c r="I46" s="111">
        <v>291432.12200000003</v>
      </c>
      <c r="J46" s="111">
        <v>283426.182</v>
      </c>
      <c r="K46" s="111">
        <v>205200.838</v>
      </c>
      <c r="L46" s="111">
        <v>311180.21599999996</v>
      </c>
      <c r="M46" s="111">
        <v>119901.584</v>
      </c>
      <c r="N46" s="111">
        <v>100057.586</v>
      </c>
      <c r="O46" s="111">
        <v>107870.64199999999</v>
      </c>
      <c r="P46" s="111">
        <v>75532.676</v>
      </c>
      <c r="Q46" s="111">
        <v>46855.04</v>
      </c>
      <c r="R46" s="111">
        <v>48140.490000000005</v>
      </c>
      <c r="S46" s="111">
        <v>1907104.832</v>
      </c>
    </row>
    <row r="47" spans="1:19" ht="12.75" hidden="1">
      <c r="A47" s="140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</row>
    <row r="48" spans="1:19" ht="12.75" hidden="1">
      <c r="A48" s="140" t="s">
        <v>167</v>
      </c>
      <c r="B48" s="111">
        <v>0.032</v>
      </c>
      <c r="C48" s="111">
        <v>0</v>
      </c>
      <c r="D48" s="111">
        <v>0.16</v>
      </c>
      <c r="E48" s="111">
        <v>2.2720000000000002</v>
      </c>
      <c r="F48" s="111">
        <v>0.16</v>
      </c>
      <c r="G48" s="111">
        <v>6.656000000000001</v>
      </c>
      <c r="H48" s="111">
        <v>7.6160000000000005</v>
      </c>
      <c r="I48" s="111">
        <v>18.432000000000002</v>
      </c>
      <c r="J48" s="111">
        <v>15.072000000000001</v>
      </c>
      <c r="K48" s="111">
        <v>34.688</v>
      </c>
      <c r="L48" s="111">
        <v>61.216</v>
      </c>
      <c r="M48" s="111">
        <v>425.98400000000004</v>
      </c>
      <c r="N48" s="111">
        <v>11101.216</v>
      </c>
      <c r="O48" s="111">
        <v>8730.112000000001</v>
      </c>
      <c r="P48" s="111">
        <v>2492.576</v>
      </c>
      <c r="Q48" s="111">
        <v>6600</v>
      </c>
      <c r="R48" s="111">
        <v>7762.56</v>
      </c>
      <c r="S48" s="111">
        <v>37258.752</v>
      </c>
    </row>
    <row r="49" spans="1:19" ht="12.75" hidden="1">
      <c r="A49" s="140" t="s">
        <v>168</v>
      </c>
      <c r="B49" s="111">
        <v>22.04</v>
      </c>
      <c r="C49" s="111">
        <v>133.88</v>
      </c>
      <c r="D49" s="111">
        <v>766.64</v>
      </c>
      <c r="E49" s="111">
        <v>2036.48</v>
      </c>
      <c r="F49" s="111">
        <v>3731.2</v>
      </c>
      <c r="G49" s="111">
        <v>37667.04</v>
      </c>
      <c r="H49" s="111">
        <v>149537.84</v>
      </c>
      <c r="I49" s="111">
        <v>87815.48</v>
      </c>
      <c r="J49" s="111">
        <v>196502.72</v>
      </c>
      <c r="K49" s="111">
        <v>168483.4</v>
      </c>
      <c r="L49" s="111">
        <v>246365.8</v>
      </c>
      <c r="M49" s="111">
        <v>93497.6</v>
      </c>
      <c r="N49" s="111">
        <v>72321.04</v>
      </c>
      <c r="O49" s="111">
        <v>93224.68</v>
      </c>
      <c r="P49" s="111">
        <v>62833.28</v>
      </c>
      <c r="Q49" s="111">
        <v>35886.36</v>
      </c>
      <c r="R49" s="111">
        <v>22853.88</v>
      </c>
      <c r="S49" s="111">
        <v>1273679.3599999999</v>
      </c>
    </row>
    <row r="50" spans="1:19" ht="12.75" hidden="1">
      <c r="A50" s="140" t="s">
        <v>169</v>
      </c>
      <c r="B50" s="111">
        <v>99.05</v>
      </c>
      <c r="C50" s="111">
        <v>51.45</v>
      </c>
      <c r="D50" s="111">
        <v>3094.5</v>
      </c>
      <c r="E50" s="111">
        <v>2973.25</v>
      </c>
      <c r="F50" s="111">
        <v>4857.2</v>
      </c>
      <c r="G50" s="111">
        <v>9545.35</v>
      </c>
      <c r="H50" s="111">
        <v>102957.6</v>
      </c>
      <c r="I50" s="111">
        <v>203597.25</v>
      </c>
      <c r="J50" s="111">
        <v>86908.15</v>
      </c>
      <c r="K50" s="111">
        <v>36682.75</v>
      </c>
      <c r="L50" s="111">
        <v>64753.2</v>
      </c>
      <c r="M50" s="111">
        <v>25978</v>
      </c>
      <c r="N50" s="111">
        <v>16635.25</v>
      </c>
      <c r="O50" s="111">
        <v>5915.85</v>
      </c>
      <c r="P50" s="111">
        <v>10206.5</v>
      </c>
      <c r="Q50" s="111">
        <v>4368.2</v>
      </c>
      <c r="R50" s="111">
        <v>17524.05</v>
      </c>
      <c r="S50" s="111">
        <v>596147.6</v>
      </c>
    </row>
    <row r="51" spans="1:19" ht="12.75" hidden="1">
      <c r="A51" s="140" t="s">
        <v>170</v>
      </c>
      <c r="B51" s="111">
        <v>0</v>
      </c>
      <c r="C51" s="111">
        <v>0</v>
      </c>
      <c r="D51" s="111">
        <v>0</v>
      </c>
      <c r="E51" s="111">
        <v>0.8</v>
      </c>
      <c r="F51" s="111">
        <v>0.24</v>
      </c>
      <c r="G51" s="111">
        <v>11.52</v>
      </c>
      <c r="H51" s="111">
        <v>4.48</v>
      </c>
      <c r="I51" s="111">
        <v>0.96</v>
      </c>
      <c r="J51" s="111">
        <v>0.24</v>
      </c>
      <c r="K51" s="111">
        <v>0</v>
      </c>
      <c r="L51" s="111">
        <v>0</v>
      </c>
      <c r="M51" s="111">
        <v>0</v>
      </c>
      <c r="N51" s="111">
        <v>0.08</v>
      </c>
      <c r="O51" s="111">
        <v>0</v>
      </c>
      <c r="P51" s="111">
        <v>0.32</v>
      </c>
      <c r="Q51" s="111">
        <v>0.48</v>
      </c>
      <c r="R51" s="111">
        <v>0</v>
      </c>
      <c r="S51" s="111">
        <v>19.119999999999997</v>
      </c>
    </row>
    <row r="52" spans="1:19" ht="12.75">
      <c r="A52" s="109" t="s">
        <v>133</v>
      </c>
      <c r="B52" s="111">
        <v>40766.384999999995</v>
      </c>
      <c r="C52" s="111">
        <v>1620646.65</v>
      </c>
      <c r="D52" s="111">
        <v>2089664.46</v>
      </c>
      <c r="E52" s="111">
        <v>2854818.765</v>
      </c>
      <c r="F52" s="111">
        <v>2136213.81</v>
      </c>
      <c r="G52" s="111">
        <v>2935889.46</v>
      </c>
      <c r="H52" s="111">
        <v>2133554.7299999995</v>
      </c>
      <c r="I52" s="111">
        <v>1659071.43</v>
      </c>
      <c r="J52" s="111">
        <v>669469.6649999999</v>
      </c>
      <c r="K52" s="111">
        <v>389127.42</v>
      </c>
      <c r="L52" s="111">
        <v>520505.535</v>
      </c>
      <c r="M52" s="111">
        <v>396250.98</v>
      </c>
      <c r="N52" s="111">
        <v>348054.21</v>
      </c>
      <c r="O52" s="111">
        <v>220442.235</v>
      </c>
      <c r="P52" s="111">
        <v>236775.615</v>
      </c>
      <c r="Q52" s="111">
        <v>122745.96</v>
      </c>
      <c r="R52" s="111">
        <v>379048.23000000004</v>
      </c>
      <c r="S52" s="111">
        <v>18753045.54</v>
      </c>
    </row>
    <row r="53" spans="1:19" ht="12.75">
      <c r="A53" s="140" t="s">
        <v>149</v>
      </c>
      <c r="B53" s="111">
        <v>30809.324999999997</v>
      </c>
      <c r="C53" s="111">
        <v>921396.375</v>
      </c>
      <c r="D53" s="111">
        <v>1620695.25</v>
      </c>
      <c r="E53" s="111">
        <v>381033</v>
      </c>
      <c r="F53" s="111">
        <v>190727.32499999998</v>
      </c>
      <c r="G53" s="111">
        <v>96823.35</v>
      </c>
      <c r="H53" s="111">
        <v>19613.175</v>
      </c>
      <c r="I53" s="111">
        <v>11162.7</v>
      </c>
      <c r="J53" s="111">
        <v>12528.75</v>
      </c>
      <c r="K53" s="111">
        <v>881.55</v>
      </c>
      <c r="L53" s="111">
        <v>641.55</v>
      </c>
      <c r="M53" s="111">
        <v>957.975</v>
      </c>
      <c r="N53" s="111">
        <v>227.7</v>
      </c>
      <c r="O53" s="111">
        <v>469.5</v>
      </c>
      <c r="P53" s="111">
        <v>119.4</v>
      </c>
      <c r="Q53" s="111">
        <v>238.05</v>
      </c>
      <c r="R53" s="111">
        <v>3702.15</v>
      </c>
      <c r="S53" s="111">
        <v>3292027.125</v>
      </c>
    </row>
    <row r="54" spans="1:19" ht="12.75">
      <c r="A54" s="140" t="s">
        <v>150</v>
      </c>
      <c r="B54" s="111">
        <v>9957.06</v>
      </c>
      <c r="C54" s="111">
        <v>699250.275</v>
      </c>
      <c r="D54" s="111">
        <v>468969.21</v>
      </c>
      <c r="E54" s="111">
        <v>2473785.765</v>
      </c>
      <c r="F54" s="111">
        <v>1945486.4849999999</v>
      </c>
      <c r="G54" s="111">
        <v>2839066.11</v>
      </c>
      <c r="H54" s="111">
        <v>2113941.5549999997</v>
      </c>
      <c r="I54" s="111">
        <v>1647908.73</v>
      </c>
      <c r="J54" s="111">
        <v>656940.9149999999</v>
      </c>
      <c r="K54" s="111">
        <v>388245.87</v>
      </c>
      <c r="L54" s="111">
        <v>519863.985</v>
      </c>
      <c r="M54" s="111">
        <v>395293.005</v>
      </c>
      <c r="N54" s="111">
        <v>347826.51</v>
      </c>
      <c r="O54" s="111">
        <v>219972.735</v>
      </c>
      <c r="P54" s="111">
        <v>236656.215</v>
      </c>
      <c r="Q54" s="111">
        <v>122507.91</v>
      </c>
      <c r="R54" s="111">
        <v>375346.08</v>
      </c>
      <c r="S54" s="111">
        <v>15461018.414999997</v>
      </c>
    </row>
    <row r="55" spans="1:19" ht="12.75">
      <c r="A55" s="108" t="s">
        <v>0</v>
      </c>
      <c r="B55" s="107">
        <v>615233.646</v>
      </c>
      <c r="C55" s="107">
        <v>2272084.814</v>
      </c>
      <c r="D55" s="107">
        <v>3656882.027</v>
      </c>
      <c r="E55" s="107">
        <v>10667523.478</v>
      </c>
      <c r="F55" s="107">
        <v>24489347.789</v>
      </c>
      <c r="G55" s="107">
        <v>40574396.975999996</v>
      </c>
      <c r="H55" s="107">
        <v>50412314.7</v>
      </c>
      <c r="I55" s="107">
        <v>47770128.782</v>
      </c>
      <c r="J55" s="107">
        <v>29326424.254</v>
      </c>
      <c r="K55" s="107">
        <v>23445353.994000003</v>
      </c>
      <c r="L55" s="107">
        <v>10687793.58</v>
      </c>
      <c r="M55" s="107">
        <v>11144471.083999999</v>
      </c>
      <c r="N55" s="107">
        <v>5037713.245999999</v>
      </c>
      <c r="O55" s="107">
        <v>5076935.576</v>
      </c>
      <c r="P55" s="107">
        <v>2671506.8899999997</v>
      </c>
      <c r="Q55" s="107">
        <v>1738401.12</v>
      </c>
      <c r="R55" s="107">
        <v>8049760.661</v>
      </c>
      <c r="S55" s="107">
        <v>277636272.617</v>
      </c>
    </row>
    <row r="57" ht="15.75">
      <c r="A57" s="119" t="s">
        <v>102</v>
      </c>
    </row>
    <row r="58" spans="1:19" ht="12.75">
      <c r="A58" s="118"/>
      <c r="B58" s="149" t="s">
        <v>96</v>
      </c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18"/>
    </row>
    <row r="59" spans="1:19" ht="12.75">
      <c r="A59" s="120">
        <v>2010</v>
      </c>
      <c r="B59" s="110" t="s">
        <v>25</v>
      </c>
      <c r="C59" s="110" t="s">
        <v>24</v>
      </c>
      <c r="D59" s="110" t="s">
        <v>9</v>
      </c>
      <c r="E59" s="110" t="s">
        <v>10</v>
      </c>
      <c r="F59" s="110" t="s">
        <v>11</v>
      </c>
      <c r="G59" s="110" t="s">
        <v>12</v>
      </c>
      <c r="H59" s="110" t="s">
        <v>13</v>
      </c>
      <c r="I59" s="110" t="s">
        <v>14</v>
      </c>
      <c r="J59" s="110" t="s">
        <v>15</v>
      </c>
      <c r="K59" s="110" t="s">
        <v>16</v>
      </c>
      <c r="L59" s="110" t="s">
        <v>17</v>
      </c>
      <c r="M59" s="110" t="s">
        <v>18</v>
      </c>
      <c r="N59" s="110" t="s">
        <v>19</v>
      </c>
      <c r="O59" s="110" t="s">
        <v>20</v>
      </c>
      <c r="P59" s="110" t="s">
        <v>21</v>
      </c>
      <c r="Q59" s="110" t="s">
        <v>22</v>
      </c>
      <c r="R59" s="110" t="s">
        <v>23</v>
      </c>
      <c r="S59" s="110" t="s">
        <v>0</v>
      </c>
    </row>
    <row r="60" spans="1:19" ht="12.75">
      <c r="A60" s="109" t="s">
        <v>134</v>
      </c>
      <c r="B60" s="111">
        <v>17509.35</v>
      </c>
      <c r="C60" s="111">
        <v>55585.955</v>
      </c>
      <c r="D60" s="111">
        <v>70014.93500000001</v>
      </c>
      <c r="E60" s="111">
        <v>168818.99500000002</v>
      </c>
      <c r="F60" s="111">
        <v>2700028.78</v>
      </c>
      <c r="G60" s="111">
        <v>13961556.695</v>
      </c>
      <c r="H60" s="111">
        <v>15425098.809999999</v>
      </c>
      <c r="I60" s="111">
        <v>10391831.735000001</v>
      </c>
      <c r="J60" s="111">
        <v>5802050.640000001</v>
      </c>
      <c r="K60" s="111">
        <v>4153527.7549999994</v>
      </c>
      <c r="L60" s="111">
        <v>2308741.58</v>
      </c>
      <c r="M60" s="111">
        <v>2027008.16</v>
      </c>
      <c r="N60" s="111">
        <v>1191243.9999999998</v>
      </c>
      <c r="O60" s="111">
        <v>1472681.92</v>
      </c>
      <c r="P60" s="111">
        <v>1030805.235</v>
      </c>
      <c r="Q60" s="111">
        <v>568643.9249999999</v>
      </c>
      <c r="R60" s="111">
        <v>1797752.15</v>
      </c>
      <c r="S60" s="111">
        <v>63142900.61999999</v>
      </c>
    </row>
    <row r="61" spans="1:19" ht="12.75">
      <c r="A61" s="140" t="s">
        <v>70</v>
      </c>
      <c r="B61" s="111">
        <v>8378.625</v>
      </c>
      <c r="C61" s="111">
        <v>21918</v>
      </c>
      <c r="D61" s="111">
        <v>24191.25</v>
      </c>
      <c r="E61" s="111">
        <v>19866.75</v>
      </c>
      <c r="F61" s="111">
        <v>509562</v>
      </c>
      <c r="G61" s="111">
        <v>6251029.125</v>
      </c>
      <c r="H61" s="111">
        <v>4892005.5</v>
      </c>
      <c r="I61" s="111">
        <v>3402009.75</v>
      </c>
      <c r="J61" s="111">
        <v>1720493.25</v>
      </c>
      <c r="K61" s="111">
        <v>1149111.375</v>
      </c>
      <c r="L61" s="111">
        <v>514210.875</v>
      </c>
      <c r="M61" s="111">
        <v>351888.375</v>
      </c>
      <c r="N61" s="111">
        <v>97516.875</v>
      </c>
      <c r="O61" s="111">
        <v>41116.875</v>
      </c>
      <c r="P61" s="111">
        <v>15767.25</v>
      </c>
      <c r="Q61" s="111">
        <v>5958</v>
      </c>
      <c r="R61" s="111">
        <v>32137.125</v>
      </c>
      <c r="S61" s="111">
        <v>19057161</v>
      </c>
    </row>
    <row r="62" spans="1:19" ht="12.75">
      <c r="A62" s="140" t="s">
        <v>151</v>
      </c>
      <c r="B62" s="111">
        <v>2946</v>
      </c>
      <c r="C62" s="111">
        <v>11411.6</v>
      </c>
      <c r="D62" s="111">
        <v>18554.4</v>
      </c>
      <c r="E62" s="111">
        <v>5333.6</v>
      </c>
      <c r="F62" s="111">
        <v>84212.4</v>
      </c>
      <c r="G62" s="111">
        <v>3392864</v>
      </c>
      <c r="H62" s="111">
        <v>6463211.2</v>
      </c>
      <c r="I62" s="111">
        <v>3455846.4</v>
      </c>
      <c r="J62" s="111">
        <v>1101033.6</v>
      </c>
      <c r="K62" s="111">
        <v>1034882.8</v>
      </c>
      <c r="L62" s="111">
        <v>502786.4</v>
      </c>
      <c r="M62" s="111">
        <v>234961.6</v>
      </c>
      <c r="N62" s="111">
        <v>59338.4</v>
      </c>
      <c r="O62" s="111">
        <v>55387.6</v>
      </c>
      <c r="P62" s="111">
        <v>41121.6</v>
      </c>
      <c r="Q62" s="111">
        <v>25497.2</v>
      </c>
      <c r="R62" s="111">
        <v>39982</v>
      </c>
      <c r="S62" s="111">
        <v>16529370.799999999</v>
      </c>
    </row>
    <row r="63" spans="1:19" ht="12.75">
      <c r="A63" s="140" t="s">
        <v>71</v>
      </c>
      <c r="B63" s="111">
        <v>497.8</v>
      </c>
      <c r="C63" s="111">
        <v>5899.88</v>
      </c>
      <c r="D63" s="111">
        <v>6646.96</v>
      </c>
      <c r="E63" s="111">
        <v>30247.62</v>
      </c>
      <c r="F63" s="111">
        <v>574925.18</v>
      </c>
      <c r="G63" s="111">
        <v>1910599.72</v>
      </c>
      <c r="H63" s="111">
        <v>1287490.16</v>
      </c>
      <c r="I63" s="111">
        <v>1178240.16</v>
      </c>
      <c r="J63" s="111">
        <v>583114.94</v>
      </c>
      <c r="K63" s="111">
        <v>378459.48</v>
      </c>
      <c r="L63" s="111">
        <v>120889.78</v>
      </c>
      <c r="M63" s="111">
        <v>129915.16</v>
      </c>
      <c r="N63" s="111">
        <v>83601.9</v>
      </c>
      <c r="O63" s="111">
        <v>14042.52</v>
      </c>
      <c r="P63" s="111">
        <v>5810.96</v>
      </c>
      <c r="Q63" s="111">
        <v>15656</v>
      </c>
      <c r="R63" s="111">
        <v>11939.6</v>
      </c>
      <c r="S63" s="111">
        <v>6337977.82</v>
      </c>
    </row>
    <row r="64" spans="1:19" ht="12.75">
      <c r="A64" s="140" t="s">
        <v>138</v>
      </c>
      <c r="B64" s="111">
        <v>126</v>
      </c>
      <c r="C64" s="111">
        <v>103.8</v>
      </c>
      <c r="D64" s="111">
        <v>1070.6</v>
      </c>
      <c r="E64" s="111">
        <v>4360.4</v>
      </c>
      <c r="F64" s="111">
        <v>309747.8</v>
      </c>
      <c r="G64" s="111">
        <v>90696.4</v>
      </c>
      <c r="H64" s="111">
        <v>127291.2</v>
      </c>
      <c r="I64" s="111">
        <v>68233.8</v>
      </c>
      <c r="J64" s="111">
        <v>609794.6</v>
      </c>
      <c r="K64" s="111">
        <v>241056.8</v>
      </c>
      <c r="L64" s="111">
        <v>54889.4</v>
      </c>
      <c r="M64" s="111">
        <v>55931.2</v>
      </c>
      <c r="N64" s="111">
        <v>76940.8</v>
      </c>
      <c r="O64" s="111">
        <v>194178.6</v>
      </c>
      <c r="P64" s="111">
        <v>271487.6</v>
      </c>
      <c r="Q64" s="111">
        <v>56987.8</v>
      </c>
      <c r="R64" s="111">
        <v>224062</v>
      </c>
      <c r="S64" s="111">
        <v>2386958.8</v>
      </c>
    </row>
    <row r="65" spans="1:19" ht="12.75">
      <c r="A65" s="140" t="s">
        <v>139</v>
      </c>
      <c r="B65" s="111">
        <v>80.625</v>
      </c>
      <c r="C65" s="111">
        <v>654.75</v>
      </c>
      <c r="D65" s="111">
        <v>461.625</v>
      </c>
      <c r="E65" s="111">
        <v>1228.875</v>
      </c>
      <c r="F65" s="111">
        <v>544995</v>
      </c>
      <c r="G65" s="111">
        <v>727699.125</v>
      </c>
      <c r="H65" s="111">
        <v>957166.5</v>
      </c>
      <c r="I65" s="111">
        <v>735779.625</v>
      </c>
      <c r="J65" s="111">
        <v>523998.375</v>
      </c>
      <c r="K65" s="111">
        <v>307559.625</v>
      </c>
      <c r="L65" s="111">
        <v>99511.125</v>
      </c>
      <c r="M65" s="111">
        <v>102452.25</v>
      </c>
      <c r="N65" s="111">
        <v>23431.5</v>
      </c>
      <c r="O65" s="111">
        <v>11435.25</v>
      </c>
      <c r="P65" s="111">
        <v>11072.25</v>
      </c>
      <c r="Q65" s="111">
        <v>2028.75</v>
      </c>
      <c r="R65" s="111">
        <v>3291.375</v>
      </c>
      <c r="S65" s="111">
        <v>4052846.625</v>
      </c>
    </row>
    <row r="66" spans="1:19" ht="12.75">
      <c r="A66" s="140" t="s">
        <v>140</v>
      </c>
      <c r="B66" s="111">
        <v>265.5</v>
      </c>
      <c r="C66" s="111">
        <v>209.625</v>
      </c>
      <c r="D66" s="111">
        <v>561</v>
      </c>
      <c r="E66" s="111">
        <v>1273.5</v>
      </c>
      <c r="F66" s="111">
        <v>189348</v>
      </c>
      <c r="G66" s="111">
        <v>996049.125</v>
      </c>
      <c r="H66" s="111">
        <v>414812.25</v>
      </c>
      <c r="I66" s="111">
        <v>620979</v>
      </c>
      <c r="J66" s="111">
        <v>187615.125</v>
      </c>
      <c r="K66" s="111">
        <v>175393.875</v>
      </c>
      <c r="L66" s="111">
        <v>239196.75</v>
      </c>
      <c r="M66" s="111">
        <v>68122.125</v>
      </c>
      <c r="N66" s="111">
        <v>37655.625</v>
      </c>
      <c r="O66" s="111">
        <v>17697.375</v>
      </c>
      <c r="P66" s="111">
        <v>11611.875</v>
      </c>
      <c r="Q66" s="111">
        <v>2208.375</v>
      </c>
      <c r="R66" s="111">
        <v>8604</v>
      </c>
      <c r="S66" s="111">
        <v>2971603.125</v>
      </c>
    </row>
    <row r="67" spans="1:19" ht="12.75">
      <c r="A67" s="140" t="s">
        <v>141</v>
      </c>
      <c r="B67" s="111">
        <v>892.8</v>
      </c>
      <c r="C67" s="111">
        <v>1026.8</v>
      </c>
      <c r="D67" s="111">
        <v>1582.8</v>
      </c>
      <c r="E67" s="111">
        <v>1232.4</v>
      </c>
      <c r="F67" s="111">
        <v>54313.2</v>
      </c>
      <c r="G67" s="111">
        <v>29462</v>
      </c>
      <c r="H67" s="111">
        <v>143214.4</v>
      </c>
      <c r="I67" s="111">
        <v>141029.6</v>
      </c>
      <c r="J67" s="111">
        <v>475305.2</v>
      </c>
      <c r="K67" s="111">
        <v>361433.2</v>
      </c>
      <c r="L67" s="111">
        <v>192741.2</v>
      </c>
      <c r="M67" s="111">
        <v>367602</v>
      </c>
      <c r="N67" s="111">
        <v>226391.6</v>
      </c>
      <c r="O67" s="111">
        <v>277485.2</v>
      </c>
      <c r="P67" s="111">
        <v>191811.6</v>
      </c>
      <c r="Q67" s="111">
        <v>51444</v>
      </c>
      <c r="R67" s="111">
        <v>105377.6</v>
      </c>
      <c r="S67" s="111">
        <v>2622345.6</v>
      </c>
    </row>
    <row r="68" spans="1:19" ht="12.75">
      <c r="A68" s="140" t="s">
        <v>142</v>
      </c>
      <c r="B68" s="111">
        <v>2164.4</v>
      </c>
      <c r="C68" s="111">
        <v>2294.6</v>
      </c>
      <c r="D68" s="111">
        <v>6022.8</v>
      </c>
      <c r="E68" s="111">
        <v>74198.95</v>
      </c>
      <c r="F68" s="111">
        <v>48613.95</v>
      </c>
      <c r="G68" s="111">
        <v>204436.4</v>
      </c>
      <c r="H68" s="111">
        <v>165666.2</v>
      </c>
      <c r="I68" s="111">
        <v>297130.4</v>
      </c>
      <c r="J68" s="111">
        <v>87287.55</v>
      </c>
      <c r="K68" s="111">
        <v>110243</v>
      </c>
      <c r="L68" s="111">
        <v>255430</v>
      </c>
      <c r="M68" s="111">
        <v>193881.1</v>
      </c>
      <c r="N68" s="111">
        <v>176622.95</v>
      </c>
      <c r="O68" s="111">
        <v>187997.95</v>
      </c>
      <c r="P68" s="111">
        <v>58012.5</v>
      </c>
      <c r="Q68" s="111">
        <v>57720.6</v>
      </c>
      <c r="R68" s="111">
        <v>65742.95</v>
      </c>
      <c r="S68" s="111">
        <v>1993466.3</v>
      </c>
    </row>
    <row r="69" spans="1:19" ht="12.75">
      <c r="A69" s="140" t="s">
        <v>143</v>
      </c>
      <c r="B69" s="111">
        <v>36</v>
      </c>
      <c r="C69" s="111">
        <v>1710.4</v>
      </c>
      <c r="D69" s="111">
        <v>150.4</v>
      </c>
      <c r="E69" s="111">
        <v>4124</v>
      </c>
      <c r="F69" s="111">
        <v>2119.6</v>
      </c>
      <c r="G69" s="111">
        <v>4844.4</v>
      </c>
      <c r="H69" s="111">
        <v>27706</v>
      </c>
      <c r="I69" s="111">
        <v>25580.4</v>
      </c>
      <c r="J69" s="111">
        <v>14520</v>
      </c>
      <c r="K69" s="111">
        <v>97410</v>
      </c>
      <c r="L69" s="111">
        <v>40728.4</v>
      </c>
      <c r="M69" s="111">
        <v>179634</v>
      </c>
      <c r="N69" s="111">
        <v>122104.8</v>
      </c>
      <c r="O69" s="111">
        <v>245891.6</v>
      </c>
      <c r="P69" s="111">
        <v>156470.4</v>
      </c>
      <c r="Q69" s="111">
        <v>114395.2</v>
      </c>
      <c r="R69" s="111">
        <v>416881.2</v>
      </c>
      <c r="S69" s="111">
        <v>1454306.8</v>
      </c>
    </row>
    <row r="70" spans="1:19" ht="12.75">
      <c r="A70" s="140" t="s">
        <v>144</v>
      </c>
      <c r="B70" s="111">
        <v>36.4</v>
      </c>
      <c r="C70" s="111">
        <v>180</v>
      </c>
      <c r="D70" s="111">
        <v>572.8</v>
      </c>
      <c r="E70" s="111">
        <v>2035.6</v>
      </c>
      <c r="F70" s="111">
        <v>317190.4</v>
      </c>
      <c r="G70" s="111">
        <v>254072</v>
      </c>
      <c r="H70" s="111">
        <v>282848.8</v>
      </c>
      <c r="I70" s="111">
        <v>141448</v>
      </c>
      <c r="J70" s="111">
        <v>161351.2</v>
      </c>
      <c r="K70" s="111">
        <v>58013.2</v>
      </c>
      <c r="L70" s="111">
        <v>20180</v>
      </c>
      <c r="M70" s="111">
        <v>30750.8</v>
      </c>
      <c r="N70" s="111">
        <v>8670.4</v>
      </c>
      <c r="O70" s="111">
        <v>7546.8</v>
      </c>
      <c r="P70" s="111">
        <v>519.6</v>
      </c>
      <c r="Q70" s="111">
        <v>571.6</v>
      </c>
      <c r="R70" s="111">
        <v>1534.4</v>
      </c>
      <c r="S70" s="111">
        <v>1287522</v>
      </c>
    </row>
    <row r="71" spans="1:19" ht="12.75">
      <c r="A71" s="140" t="s">
        <v>145</v>
      </c>
      <c r="B71" s="111">
        <v>1610.8</v>
      </c>
      <c r="C71" s="111">
        <v>5959.2</v>
      </c>
      <c r="D71" s="111">
        <v>6609.2</v>
      </c>
      <c r="E71" s="111">
        <v>195.6</v>
      </c>
      <c r="F71" s="111">
        <v>234.8</v>
      </c>
      <c r="G71" s="111">
        <v>133.2</v>
      </c>
      <c r="H71" s="111">
        <v>8320</v>
      </c>
      <c r="I71" s="111">
        <v>20630.4</v>
      </c>
      <c r="J71" s="111">
        <v>50824.8</v>
      </c>
      <c r="K71" s="111">
        <v>35082.8</v>
      </c>
      <c r="L71" s="111">
        <v>100407.6</v>
      </c>
      <c r="M71" s="111">
        <v>151004.4</v>
      </c>
      <c r="N71" s="111">
        <v>114265.2</v>
      </c>
      <c r="O71" s="111">
        <v>178845.2</v>
      </c>
      <c r="P71" s="111">
        <v>66499.2</v>
      </c>
      <c r="Q71" s="111">
        <v>145491.2</v>
      </c>
      <c r="R71" s="111">
        <v>203414.4</v>
      </c>
      <c r="S71" s="111">
        <v>1089528</v>
      </c>
    </row>
    <row r="72" spans="1:19" ht="12.75">
      <c r="A72" s="140" t="s">
        <v>146</v>
      </c>
      <c r="B72" s="111">
        <v>44.8</v>
      </c>
      <c r="C72" s="111">
        <v>3209.5</v>
      </c>
      <c r="D72" s="111">
        <v>570.5</v>
      </c>
      <c r="E72" s="111">
        <v>273.7</v>
      </c>
      <c r="F72" s="111">
        <v>1818.25</v>
      </c>
      <c r="G72" s="111">
        <v>7882</v>
      </c>
      <c r="H72" s="111">
        <v>56939.4</v>
      </c>
      <c r="I72" s="111">
        <v>113778</v>
      </c>
      <c r="J72" s="111">
        <v>77176.4</v>
      </c>
      <c r="K72" s="111">
        <v>103518.8</v>
      </c>
      <c r="L72" s="111">
        <v>87797.85</v>
      </c>
      <c r="M72" s="111">
        <v>66746.75</v>
      </c>
      <c r="N72" s="111">
        <v>62164.55</v>
      </c>
      <c r="O72" s="111">
        <v>19960.15</v>
      </c>
      <c r="P72" s="111">
        <v>4174.8</v>
      </c>
      <c r="Q72" s="111">
        <v>669.2</v>
      </c>
      <c r="R72" s="111">
        <v>2800.7</v>
      </c>
      <c r="S72" s="111">
        <v>609525.35</v>
      </c>
    </row>
    <row r="73" spans="1:19" ht="12.75">
      <c r="A73" s="140" t="s">
        <v>147</v>
      </c>
      <c r="B73" s="111">
        <v>397.4</v>
      </c>
      <c r="C73" s="111">
        <v>910.4</v>
      </c>
      <c r="D73" s="111">
        <v>1620.6</v>
      </c>
      <c r="E73" s="111">
        <v>13292</v>
      </c>
      <c r="F73" s="111">
        <v>33040.4</v>
      </c>
      <c r="G73" s="111">
        <v>84559.6</v>
      </c>
      <c r="H73" s="111">
        <v>542977.2</v>
      </c>
      <c r="I73" s="111">
        <v>171402.8</v>
      </c>
      <c r="J73" s="111">
        <v>192408.8</v>
      </c>
      <c r="K73" s="111">
        <v>95046.8</v>
      </c>
      <c r="L73" s="111">
        <v>76379</v>
      </c>
      <c r="M73" s="111">
        <v>91068.2</v>
      </c>
      <c r="N73" s="111">
        <v>81007</v>
      </c>
      <c r="O73" s="111">
        <v>193610</v>
      </c>
      <c r="P73" s="111">
        <v>189206.4</v>
      </c>
      <c r="Q73" s="111">
        <v>86019.4</v>
      </c>
      <c r="R73" s="111">
        <v>549889.8</v>
      </c>
      <c r="S73" s="111">
        <v>2402835.8</v>
      </c>
    </row>
    <row r="74" spans="1:20" ht="12.75">
      <c r="A74" s="140" t="s">
        <v>148</v>
      </c>
      <c r="B74" s="111">
        <v>32.2</v>
      </c>
      <c r="C74" s="111">
        <v>97.4</v>
      </c>
      <c r="D74" s="111">
        <v>1400</v>
      </c>
      <c r="E74" s="111">
        <v>11156</v>
      </c>
      <c r="F74" s="111">
        <v>29907.800000000003</v>
      </c>
      <c r="G74" s="111">
        <v>7229.6</v>
      </c>
      <c r="H74" s="111">
        <v>55450</v>
      </c>
      <c r="I74" s="111">
        <v>19743.4</v>
      </c>
      <c r="J74" s="111">
        <v>17126.8</v>
      </c>
      <c r="K74" s="111">
        <v>6316</v>
      </c>
      <c r="L74" s="111">
        <v>3593.2000000000003</v>
      </c>
      <c r="M74" s="111">
        <v>3050.2000000000003</v>
      </c>
      <c r="N74" s="111">
        <v>21532.4</v>
      </c>
      <c r="O74" s="111">
        <v>27486.800000000003</v>
      </c>
      <c r="P74" s="111">
        <v>7239.200000000001</v>
      </c>
      <c r="Q74" s="111">
        <v>3996.6000000000004</v>
      </c>
      <c r="R74" s="111">
        <v>132095</v>
      </c>
      <c r="S74" s="111">
        <v>347452.60000000003</v>
      </c>
      <c r="T74" s="104"/>
    </row>
    <row r="75" spans="1:19" ht="12.75">
      <c r="A75" s="109" t="s">
        <v>2</v>
      </c>
      <c r="B75" s="111">
        <v>722.475</v>
      </c>
      <c r="C75" s="111">
        <v>313.155</v>
      </c>
      <c r="D75" s="111">
        <v>290.25</v>
      </c>
      <c r="E75" s="111">
        <v>493.29</v>
      </c>
      <c r="F75" s="111">
        <v>728.73</v>
      </c>
      <c r="G75" s="111">
        <v>2620.845</v>
      </c>
      <c r="H75" s="111">
        <v>6931.17</v>
      </c>
      <c r="I75" s="111">
        <v>66459.96</v>
      </c>
      <c r="J75" s="111">
        <v>106401.33</v>
      </c>
      <c r="K75" s="111">
        <v>97598.655</v>
      </c>
      <c r="L75" s="111">
        <v>96918.84</v>
      </c>
      <c r="M75" s="111">
        <v>138432.6</v>
      </c>
      <c r="N75" s="111">
        <v>115181.055</v>
      </c>
      <c r="O75" s="111">
        <v>158932.17</v>
      </c>
      <c r="P75" s="111">
        <v>121488.3</v>
      </c>
      <c r="Q75" s="111">
        <v>310643.14499999996</v>
      </c>
      <c r="R75" s="111">
        <v>1002615.7949999999</v>
      </c>
      <c r="S75" s="111">
        <v>2226771.7649999997</v>
      </c>
    </row>
    <row r="76" spans="1:19" ht="12.75">
      <c r="A76" s="109" t="s">
        <v>3</v>
      </c>
      <c r="B76" s="111">
        <v>17360.06</v>
      </c>
      <c r="C76" s="111">
        <v>7752</v>
      </c>
      <c r="D76" s="111">
        <v>19006.51</v>
      </c>
      <c r="E76" s="111">
        <v>1105644.81</v>
      </c>
      <c r="F76" s="111">
        <v>1043077.84</v>
      </c>
      <c r="G76" s="111">
        <v>834380.06</v>
      </c>
      <c r="H76" s="111">
        <v>688922.45</v>
      </c>
      <c r="I76" s="111">
        <v>637507.31</v>
      </c>
      <c r="J76" s="111">
        <v>668579.57</v>
      </c>
      <c r="K76" s="111">
        <v>439445.75</v>
      </c>
      <c r="L76" s="111">
        <v>244218.6</v>
      </c>
      <c r="M76" s="111">
        <v>283761.96</v>
      </c>
      <c r="N76" s="111">
        <v>122185.29</v>
      </c>
      <c r="O76" s="111">
        <v>100960.96</v>
      </c>
      <c r="P76" s="111">
        <v>91488.9</v>
      </c>
      <c r="Q76" s="111">
        <v>32422.57</v>
      </c>
      <c r="R76" s="111">
        <v>130042.52</v>
      </c>
      <c r="S76" s="111">
        <v>6466757.160000001</v>
      </c>
    </row>
    <row r="77" spans="1:19" ht="12.75">
      <c r="A77" s="109" t="s">
        <v>171</v>
      </c>
      <c r="B77" s="111">
        <v>102402.375</v>
      </c>
      <c r="C77" s="111">
        <v>157949.41999999998</v>
      </c>
      <c r="D77" s="111">
        <v>137483.515</v>
      </c>
      <c r="E77" s="111">
        <v>369329.575</v>
      </c>
      <c r="F77" s="111">
        <v>2709455.225</v>
      </c>
      <c r="G77" s="111">
        <v>8150253.399999999</v>
      </c>
      <c r="H77" s="111">
        <v>15628969.275</v>
      </c>
      <c r="I77" s="111">
        <v>21750225.57</v>
      </c>
      <c r="J77" s="111">
        <v>14673074.605</v>
      </c>
      <c r="K77" s="111">
        <v>14458459.280000001</v>
      </c>
      <c r="L77" s="111">
        <v>4767897.77</v>
      </c>
      <c r="M77" s="111">
        <v>6156584.81</v>
      </c>
      <c r="N77" s="111">
        <v>2985029.935</v>
      </c>
      <c r="O77" s="111">
        <v>3028143.035</v>
      </c>
      <c r="P77" s="111">
        <v>1123608.435</v>
      </c>
      <c r="Q77" s="111">
        <v>802569.495</v>
      </c>
      <c r="R77" s="111">
        <v>5153185.8100000005</v>
      </c>
      <c r="S77" s="111">
        <v>102154621.53</v>
      </c>
    </row>
    <row r="78" spans="1:19" ht="12.75">
      <c r="A78" s="140" t="s">
        <v>72</v>
      </c>
      <c r="B78" s="111">
        <v>101641</v>
      </c>
      <c r="C78" s="111">
        <v>156586.25</v>
      </c>
      <c r="D78" s="111">
        <v>134885.375</v>
      </c>
      <c r="E78" s="111">
        <v>362722.375</v>
      </c>
      <c r="F78" s="111">
        <v>2684319.375</v>
      </c>
      <c r="G78" s="111">
        <v>7984872</v>
      </c>
      <c r="H78" s="111">
        <v>15454333.25</v>
      </c>
      <c r="I78" s="111">
        <v>21188849.5</v>
      </c>
      <c r="J78" s="111">
        <v>14054799.375</v>
      </c>
      <c r="K78" s="111">
        <v>13859175.25</v>
      </c>
      <c r="L78" s="111">
        <v>4451829.125</v>
      </c>
      <c r="M78" s="111">
        <v>5122320</v>
      </c>
      <c r="N78" s="111">
        <v>2559150.125</v>
      </c>
      <c r="O78" s="111">
        <v>2527320.75</v>
      </c>
      <c r="P78" s="111">
        <v>959549.25</v>
      </c>
      <c r="Q78" s="111">
        <v>675178.375</v>
      </c>
      <c r="R78" s="111">
        <v>2951569.875</v>
      </c>
      <c r="S78" s="111">
        <v>95229101.25</v>
      </c>
    </row>
    <row r="79" spans="1:19" ht="12.75">
      <c r="A79" s="140" t="s">
        <v>73</v>
      </c>
      <c r="B79" s="111">
        <v>654.875</v>
      </c>
      <c r="C79" s="111">
        <v>1293.25</v>
      </c>
      <c r="D79" s="111">
        <v>2448.875</v>
      </c>
      <c r="E79" s="111">
        <v>4346.375</v>
      </c>
      <c r="F79" s="111">
        <v>22416.375</v>
      </c>
      <c r="G79" s="111">
        <v>121699.75</v>
      </c>
      <c r="H79" s="111">
        <v>113138.75</v>
      </c>
      <c r="I79" s="111">
        <v>392594.625</v>
      </c>
      <c r="J79" s="111">
        <v>498798.125</v>
      </c>
      <c r="K79" s="111">
        <v>536018.5</v>
      </c>
      <c r="L79" s="111">
        <v>291702.625</v>
      </c>
      <c r="M79" s="111">
        <v>1009457.5</v>
      </c>
      <c r="N79" s="111">
        <v>408315.875</v>
      </c>
      <c r="O79" s="111">
        <v>458920.375</v>
      </c>
      <c r="P79" s="111">
        <v>127287.875</v>
      </c>
      <c r="Q79" s="111">
        <v>105632.25</v>
      </c>
      <c r="R79" s="111">
        <v>529260.375</v>
      </c>
      <c r="S79" s="111">
        <v>4623986.375</v>
      </c>
    </row>
    <row r="80" spans="1:19" ht="12.75">
      <c r="A80" s="140" t="s">
        <v>74</v>
      </c>
      <c r="B80" s="111">
        <v>70.75</v>
      </c>
      <c r="C80" s="111">
        <v>56.5</v>
      </c>
      <c r="D80" s="111">
        <v>99.75</v>
      </c>
      <c r="E80" s="111">
        <v>406.5</v>
      </c>
      <c r="F80" s="111">
        <v>111</v>
      </c>
      <c r="G80" s="111">
        <v>364</v>
      </c>
      <c r="H80" s="111">
        <v>703.75</v>
      </c>
      <c r="I80" s="111">
        <v>1022.625</v>
      </c>
      <c r="J80" s="111">
        <v>428.25</v>
      </c>
      <c r="K80" s="111">
        <v>445</v>
      </c>
      <c r="L80" s="111">
        <v>320.375</v>
      </c>
      <c r="M80" s="111">
        <v>2254.5</v>
      </c>
      <c r="N80" s="111">
        <v>911.25</v>
      </c>
      <c r="O80" s="111">
        <v>2038</v>
      </c>
      <c r="P80" s="111">
        <v>831.75</v>
      </c>
      <c r="Q80" s="111">
        <v>843.625</v>
      </c>
      <c r="R80" s="111">
        <v>1621876.375</v>
      </c>
      <c r="S80" s="111">
        <v>1632784</v>
      </c>
    </row>
    <row r="81" spans="1:19" ht="12.75">
      <c r="A81" s="140" t="s">
        <v>173</v>
      </c>
      <c r="B81" s="111">
        <v>24.64</v>
      </c>
      <c r="C81" s="111">
        <v>4.4</v>
      </c>
      <c r="D81" s="111">
        <v>35.6</v>
      </c>
      <c r="E81" s="111">
        <v>1555.84</v>
      </c>
      <c r="F81" s="111">
        <v>1212.96</v>
      </c>
      <c r="G81" s="111">
        <v>42358.56</v>
      </c>
      <c r="H81" s="111">
        <v>56226.16</v>
      </c>
      <c r="I81" s="111">
        <v>161605.2</v>
      </c>
      <c r="J81" s="111">
        <v>52997.76</v>
      </c>
      <c r="K81" s="111">
        <v>27192.96</v>
      </c>
      <c r="L81" s="111">
        <v>4197.52</v>
      </c>
      <c r="M81" s="111">
        <v>660.72</v>
      </c>
      <c r="N81" s="111">
        <v>3665.04</v>
      </c>
      <c r="O81" s="111">
        <v>348.72</v>
      </c>
      <c r="P81" s="111">
        <v>35.12</v>
      </c>
      <c r="Q81" s="111">
        <v>212.64</v>
      </c>
      <c r="R81" s="111">
        <v>148.08</v>
      </c>
      <c r="S81" s="111">
        <v>352481.92</v>
      </c>
    </row>
    <row r="82" spans="1:19" ht="12.75">
      <c r="A82" s="140" t="s">
        <v>172</v>
      </c>
      <c r="B82" s="111">
        <v>11.11</v>
      </c>
      <c r="C82" s="111">
        <v>9.02</v>
      </c>
      <c r="D82" s="111">
        <v>13.915</v>
      </c>
      <c r="E82" s="111">
        <v>298.485</v>
      </c>
      <c r="F82" s="111">
        <v>1395.515</v>
      </c>
      <c r="G82" s="111">
        <v>959.09</v>
      </c>
      <c r="H82" s="111">
        <v>4567.365</v>
      </c>
      <c r="I82" s="111">
        <v>6153.62</v>
      </c>
      <c r="J82" s="111">
        <v>66051.095</v>
      </c>
      <c r="K82" s="111">
        <v>35627.57</v>
      </c>
      <c r="L82" s="111">
        <v>19848.125</v>
      </c>
      <c r="M82" s="111">
        <v>21892.09</v>
      </c>
      <c r="N82" s="111">
        <v>12987.645</v>
      </c>
      <c r="O82" s="111">
        <v>39515.19</v>
      </c>
      <c r="P82" s="111">
        <v>35904.44</v>
      </c>
      <c r="Q82" s="111">
        <v>20702.605</v>
      </c>
      <c r="R82" s="111">
        <v>50331.105</v>
      </c>
      <c r="S82" s="111">
        <v>316267.985</v>
      </c>
    </row>
    <row r="83" spans="1:19" ht="12.75">
      <c r="A83" s="109" t="s">
        <v>4</v>
      </c>
      <c r="B83" s="111">
        <v>4255.125</v>
      </c>
      <c r="C83" s="111">
        <v>11020.875</v>
      </c>
      <c r="D83" s="111">
        <v>273680.77499999997</v>
      </c>
      <c r="E83" s="111">
        <v>1252300.5</v>
      </c>
      <c r="F83" s="111">
        <v>782300.475</v>
      </c>
      <c r="G83" s="111">
        <v>173716.2</v>
      </c>
      <c r="H83" s="111">
        <v>95443.875</v>
      </c>
      <c r="I83" s="111">
        <v>74670.525</v>
      </c>
      <c r="J83" s="111">
        <v>70576.95</v>
      </c>
      <c r="K83" s="111">
        <v>11170.65</v>
      </c>
      <c r="L83" s="111">
        <v>861.225</v>
      </c>
      <c r="M83" s="111">
        <v>926.175</v>
      </c>
      <c r="N83" s="111">
        <v>2192.7</v>
      </c>
      <c r="O83" s="111">
        <v>989.025</v>
      </c>
      <c r="P83" s="111">
        <v>74.025</v>
      </c>
      <c r="Q83" s="111">
        <v>97.5</v>
      </c>
      <c r="R83" s="111">
        <v>264.375</v>
      </c>
      <c r="S83" s="111">
        <v>2754540.975</v>
      </c>
    </row>
    <row r="84" spans="1:19" ht="12.75">
      <c r="A84" s="109" t="s">
        <v>188</v>
      </c>
      <c r="B84" s="111">
        <v>211699.751</v>
      </c>
      <c r="C84" s="111">
        <v>309079.33999999997</v>
      </c>
      <c r="D84" s="111">
        <v>709053.702</v>
      </c>
      <c r="E84" s="111">
        <v>3012588.766</v>
      </c>
      <c r="F84" s="111">
        <v>10137879.65</v>
      </c>
      <c r="G84" s="111">
        <v>8989226.662</v>
      </c>
      <c r="H84" s="111">
        <v>10938239.916000001</v>
      </c>
      <c r="I84" s="111">
        <v>11371806.395</v>
      </c>
      <c r="J84" s="111">
        <v>10256177.82</v>
      </c>
      <c r="K84" s="111">
        <v>6641831.664</v>
      </c>
      <c r="L84" s="111">
        <v>4254539.616</v>
      </c>
      <c r="M84" s="111">
        <v>2555282.049</v>
      </c>
      <c r="N84" s="111">
        <v>1439234.5620000002</v>
      </c>
      <c r="O84" s="111">
        <v>862049.3230000001</v>
      </c>
      <c r="P84" s="111">
        <v>552790.643</v>
      </c>
      <c r="Q84" s="111">
        <v>255174.62900000002</v>
      </c>
      <c r="R84" s="111">
        <v>540518.862</v>
      </c>
      <c r="S84" s="111">
        <v>73037173.35</v>
      </c>
    </row>
    <row r="85" spans="1:19" ht="12.75">
      <c r="A85" s="140" t="s">
        <v>152</v>
      </c>
      <c r="B85" s="111">
        <v>0.015</v>
      </c>
      <c r="C85" s="111">
        <v>0</v>
      </c>
      <c r="D85" s="111">
        <v>0</v>
      </c>
      <c r="E85" s="111">
        <v>0</v>
      </c>
      <c r="F85" s="111">
        <v>0</v>
      </c>
      <c r="G85" s="111">
        <v>0</v>
      </c>
      <c r="H85" s="111">
        <v>0</v>
      </c>
      <c r="I85" s="111">
        <v>0.015</v>
      </c>
      <c r="J85" s="111">
        <v>0.02</v>
      </c>
      <c r="K85" s="111">
        <v>0.01</v>
      </c>
      <c r="L85" s="111">
        <v>0.09</v>
      </c>
      <c r="M85" s="111">
        <v>0.155</v>
      </c>
      <c r="N85" s="111">
        <v>2.21</v>
      </c>
      <c r="O85" s="111">
        <v>1.435</v>
      </c>
      <c r="P85" s="111">
        <v>0.125</v>
      </c>
      <c r="Q85" s="111">
        <v>0.495</v>
      </c>
      <c r="R85" s="111">
        <v>46701.56</v>
      </c>
      <c r="S85" s="111">
        <v>46706.13</v>
      </c>
    </row>
    <row r="86" spans="1:19" ht="12.75">
      <c r="A86" s="140" t="s">
        <v>153</v>
      </c>
      <c r="B86" s="111">
        <v>1365.056</v>
      </c>
      <c r="C86" s="111">
        <v>446.88</v>
      </c>
      <c r="D86" s="111">
        <v>220214.272</v>
      </c>
      <c r="E86" s="111">
        <v>2968.896</v>
      </c>
      <c r="F86" s="111">
        <v>11061.44</v>
      </c>
      <c r="G86" s="111">
        <v>22674.592</v>
      </c>
      <c r="H86" s="111">
        <v>85259.776</v>
      </c>
      <c r="I86" s="111">
        <v>91585.6</v>
      </c>
      <c r="J86" s="111">
        <v>109490.08</v>
      </c>
      <c r="K86" s="111">
        <v>40516.864</v>
      </c>
      <c r="L86" s="111">
        <v>22314.816</v>
      </c>
      <c r="M86" s="111">
        <v>19790.144</v>
      </c>
      <c r="N86" s="111">
        <v>12434.912</v>
      </c>
      <c r="O86" s="111">
        <v>4255.168</v>
      </c>
      <c r="P86" s="111">
        <v>1634.048</v>
      </c>
      <c r="Q86" s="111">
        <v>14479.904</v>
      </c>
      <c r="R86" s="111">
        <v>9810.592</v>
      </c>
      <c r="S86" s="111">
        <v>670303.0399999998</v>
      </c>
    </row>
    <row r="87" spans="1:19" ht="12.75">
      <c r="A87" s="140" t="s">
        <v>154</v>
      </c>
      <c r="B87" s="111">
        <v>37734.88</v>
      </c>
      <c r="C87" s="111">
        <v>142908.8</v>
      </c>
      <c r="D87" s="111">
        <v>111807.76</v>
      </c>
      <c r="E87" s="111">
        <v>1849612.56</v>
      </c>
      <c r="F87" s="111">
        <v>6203245.88</v>
      </c>
      <c r="G87" s="111">
        <v>3674389.68</v>
      </c>
      <c r="H87" s="111">
        <v>4929554.28</v>
      </c>
      <c r="I87" s="111">
        <v>4411781.52</v>
      </c>
      <c r="J87" s="111">
        <v>5030956.52</v>
      </c>
      <c r="K87" s="111">
        <v>2574899.24</v>
      </c>
      <c r="L87" s="111">
        <v>1486045.84</v>
      </c>
      <c r="M87" s="111">
        <v>713497.12</v>
      </c>
      <c r="N87" s="111">
        <v>287497.88</v>
      </c>
      <c r="O87" s="111">
        <v>207655.92</v>
      </c>
      <c r="P87" s="111">
        <v>81512.6</v>
      </c>
      <c r="Q87" s="111">
        <v>50817.56</v>
      </c>
      <c r="R87" s="111">
        <v>129911.68</v>
      </c>
      <c r="S87" s="111">
        <v>31923829.72</v>
      </c>
    </row>
    <row r="88" spans="1:19" ht="12.75">
      <c r="A88" s="140" t="s">
        <v>155</v>
      </c>
      <c r="B88" s="111">
        <v>12929.4</v>
      </c>
      <c r="C88" s="111">
        <v>89209.1</v>
      </c>
      <c r="D88" s="111">
        <v>289531.75</v>
      </c>
      <c r="E88" s="111">
        <v>1108216.35</v>
      </c>
      <c r="F88" s="111">
        <v>3637430.65</v>
      </c>
      <c r="G88" s="111">
        <v>4849782.95</v>
      </c>
      <c r="H88" s="111">
        <v>5051025.7</v>
      </c>
      <c r="I88" s="111">
        <v>6318218.300000001</v>
      </c>
      <c r="J88" s="111">
        <v>4835727.2</v>
      </c>
      <c r="K88" s="111">
        <v>3962906.75</v>
      </c>
      <c r="L88" s="111">
        <v>2726717.75</v>
      </c>
      <c r="M88" s="111">
        <v>1805947.35</v>
      </c>
      <c r="N88" s="111">
        <v>1135053.8</v>
      </c>
      <c r="O88" s="111">
        <v>648952.4</v>
      </c>
      <c r="P88" s="111">
        <v>467868.75</v>
      </c>
      <c r="Q88" s="111">
        <v>188882.75</v>
      </c>
      <c r="R88" s="111">
        <v>346561.75</v>
      </c>
      <c r="S88" s="111">
        <v>37474962.699999996</v>
      </c>
    </row>
    <row r="89" spans="1:19" ht="12.75">
      <c r="A89" s="140" t="s">
        <v>156</v>
      </c>
      <c r="B89" s="111">
        <v>159670.4</v>
      </c>
      <c r="C89" s="111">
        <v>76514.56</v>
      </c>
      <c r="D89" s="111">
        <v>87499.92</v>
      </c>
      <c r="E89" s="111">
        <v>51790.96</v>
      </c>
      <c r="F89" s="111">
        <v>286141.68</v>
      </c>
      <c r="G89" s="111">
        <v>442379.44</v>
      </c>
      <c r="H89" s="111">
        <v>872400.16</v>
      </c>
      <c r="I89" s="111">
        <v>550220.96</v>
      </c>
      <c r="J89" s="111">
        <v>280004</v>
      </c>
      <c r="K89" s="111">
        <v>63508.8</v>
      </c>
      <c r="L89" s="111">
        <v>19461.12</v>
      </c>
      <c r="M89" s="111">
        <v>16047.28</v>
      </c>
      <c r="N89" s="111">
        <v>4245.76</v>
      </c>
      <c r="O89" s="111">
        <v>1184.4</v>
      </c>
      <c r="P89" s="111">
        <v>1775.12</v>
      </c>
      <c r="Q89" s="111">
        <v>993.92</v>
      </c>
      <c r="R89" s="111">
        <v>7533.28</v>
      </c>
      <c r="S89" s="111">
        <v>2921371.7599999993</v>
      </c>
    </row>
    <row r="90" spans="1:19" ht="12.75" hidden="1">
      <c r="A90" s="109" t="s">
        <v>135</v>
      </c>
      <c r="B90" s="111">
        <v>204953.43099999998</v>
      </c>
      <c r="C90" s="111">
        <v>291028.694</v>
      </c>
      <c r="D90" s="111">
        <v>572991.694</v>
      </c>
      <c r="E90" s="111">
        <v>2842805.128</v>
      </c>
      <c r="F90" s="111">
        <v>9351565.042</v>
      </c>
      <c r="G90" s="111">
        <v>8391990.042</v>
      </c>
      <c r="H90" s="111">
        <v>9598442.886</v>
      </c>
      <c r="I90" s="111">
        <v>9854671.235000001</v>
      </c>
      <c r="J90" s="111">
        <v>8989202.088</v>
      </c>
      <c r="K90" s="111">
        <v>5429980.012000001</v>
      </c>
      <c r="L90" s="111">
        <v>2948233.48</v>
      </c>
      <c r="M90" s="111">
        <v>1868142.093</v>
      </c>
      <c r="N90" s="111">
        <v>974249.802</v>
      </c>
      <c r="O90" s="111">
        <v>435133.49100000004</v>
      </c>
      <c r="P90" s="111">
        <v>277639.877</v>
      </c>
      <c r="Q90" s="111">
        <v>98644.25700000001</v>
      </c>
      <c r="R90" s="111">
        <v>304417.99299999996</v>
      </c>
      <c r="S90" s="111">
        <v>62434091.245</v>
      </c>
    </row>
    <row r="91" spans="1:19" ht="12.75" hidden="1">
      <c r="A91" s="140" t="s">
        <v>157</v>
      </c>
      <c r="B91" s="111">
        <v>0.015</v>
      </c>
      <c r="C91" s="111">
        <v>0</v>
      </c>
      <c r="D91" s="111">
        <v>0</v>
      </c>
      <c r="E91" s="111">
        <v>0</v>
      </c>
      <c r="F91" s="111">
        <v>0</v>
      </c>
      <c r="G91" s="111">
        <v>0</v>
      </c>
      <c r="H91" s="111">
        <v>0</v>
      </c>
      <c r="I91" s="111">
        <v>0.015</v>
      </c>
      <c r="J91" s="111">
        <v>0.02</v>
      </c>
      <c r="K91" s="111">
        <v>0.01</v>
      </c>
      <c r="L91" s="111">
        <v>0.09</v>
      </c>
      <c r="M91" s="111">
        <v>0.155</v>
      </c>
      <c r="N91" s="111">
        <v>2.21</v>
      </c>
      <c r="O91" s="111">
        <v>1.435</v>
      </c>
      <c r="P91" s="111">
        <v>0.125</v>
      </c>
      <c r="Q91" s="111">
        <v>0.495</v>
      </c>
      <c r="R91" s="111">
        <v>46699.755</v>
      </c>
      <c r="S91" s="111">
        <v>46704.325</v>
      </c>
    </row>
    <row r="92" spans="1:19" ht="12.75" hidden="1">
      <c r="A92" s="140" t="s">
        <v>158</v>
      </c>
      <c r="B92" s="111">
        <v>1319.296</v>
      </c>
      <c r="C92" s="111">
        <v>313.184</v>
      </c>
      <c r="D92" s="111">
        <v>114597.344</v>
      </c>
      <c r="E92" s="111">
        <v>2100.768</v>
      </c>
      <c r="F92" s="111">
        <v>10859.232</v>
      </c>
      <c r="G92" s="111">
        <v>22527.232</v>
      </c>
      <c r="H92" s="111">
        <v>76881.53600000001</v>
      </c>
      <c r="I92" s="111">
        <v>55797.6</v>
      </c>
      <c r="J92" s="111">
        <v>76014.848</v>
      </c>
      <c r="K92" s="111">
        <v>35390.272</v>
      </c>
      <c r="L92" s="111">
        <v>14971.84</v>
      </c>
      <c r="M92" s="111">
        <v>6683.808</v>
      </c>
      <c r="N92" s="111">
        <v>9073.152</v>
      </c>
      <c r="O92" s="111">
        <v>2032.896</v>
      </c>
      <c r="P92" s="111">
        <v>509.47200000000004</v>
      </c>
      <c r="Q92" s="111">
        <v>610.7520000000001</v>
      </c>
      <c r="R92" s="111">
        <v>1766.528</v>
      </c>
      <c r="S92" s="111">
        <v>431449.76</v>
      </c>
    </row>
    <row r="93" spans="1:19" ht="12.75" hidden="1">
      <c r="A93" s="140" t="s">
        <v>159</v>
      </c>
      <c r="B93" s="111">
        <v>35729.52</v>
      </c>
      <c r="C93" s="111">
        <v>125208.48</v>
      </c>
      <c r="D93" s="111">
        <v>101329.96</v>
      </c>
      <c r="E93" s="111">
        <v>1690802.84</v>
      </c>
      <c r="F93" s="111">
        <v>5448002.16</v>
      </c>
      <c r="G93" s="111">
        <v>3184333.32</v>
      </c>
      <c r="H93" s="111">
        <v>4004679.96</v>
      </c>
      <c r="I93" s="111">
        <v>3687230.24</v>
      </c>
      <c r="J93" s="111">
        <v>4334303.48</v>
      </c>
      <c r="K93" s="111">
        <v>2078796.6</v>
      </c>
      <c r="L93" s="111">
        <v>1016572.48</v>
      </c>
      <c r="M93" s="111">
        <v>491762.88</v>
      </c>
      <c r="N93" s="111">
        <v>149910.16</v>
      </c>
      <c r="O93" s="111">
        <v>37599.08</v>
      </c>
      <c r="P93" s="111">
        <v>13662.48</v>
      </c>
      <c r="Q93" s="111">
        <v>6302.36</v>
      </c>
      <c r="R93" s="111">
        <v>30946.44</v>
      </c>
      <c r="S93" s="111">
        <v>26437172.439999998</v>
      </c>
    </row>
    <row r="94" spans="1:19" ht="12.75" hidden="1">
      <c r="A94" s="140" t="s">
        <v>160</v>
      </c>
      <c r="B94" s="111">
        <v>8246.6</v>
      </c>
      <c r="C94" s="111">
        <v>89072.15</v>
      </c>
      <c r="D94" s="111">
        <v>272132.95</v>
      </c>
      <c r="E94" s="111">
        <v>1098330.8</v>
      </c>
      <c r="F94" s="111">
        <v>3606663.65</v>
      </c>
      <c r="G94" s="111">
        <v>4743004.45</v>
      </c>
      <c r="H94" s="111">
        <v>4645363.95</v>
      </c>
      <c r="I94" s="111">
        <v>5564250.5</v>
      </c>
      <c r="J94" s="111">
        <v>4308938.7</v>
      </c>
      <c r="K94" s="111">
        <v>3263157.85</v>
      </c>
      <c r="L94" s="111">
        <v>1900244.75</v>
      </c>
      <c r="M94" s="111">
        <v>1361620.05</v>
      </c>
      <c r="N94" s="111">
        <v>811437.4</v>
      </c>
      <c r="O94" s="111">
        <v>394552</v>
      </c>
      <c r="P94" s="111">
        <v>262021</v>
      </c>
      <c r="Q94" s="111">
        <v>91351.05</v>
      </c>
      <c r="R94" s="111">
        <v>218705.35</v>
      </c>
      <c r="S94" s="111">
        <v>32639093.200000003</v>
      </c>
    </row>
    <row r="95" spans="1:19" ht="12.75" hidden="1">
      <c r="A95" s="140" t="s">
        <v>161</v>
      </c>
      <c r="B95" s="111">
        <v>159658</v>
      </c>
      <c r="C95" s="111">
        <v>76434.88</v>
      </c>
      <c r="D95" s="111">
        <v>84931.44</v>
      </c>
      <c r="E95" s="111">
        <v>51570.72</v>
      </c>
      <c r="F95" s="111">
        <v>286040</v>
      </c>
      <c r="G95" s="111">
        <v>442125.04</v>
      </c>
      <c r="H95" s="111">
        <v>871517.44</v>
      </c>
      <c r="I95" s="111">
        <v>547392.88</v>
      </c>
      <c r="J95" s="111">
        <v>269945.04</v>
      </c>
      <c r="K95" s="111">
        <v>52635.28</v>
      </c>
      <c r="L95" s="111">
        <v>16444.32</v>
      </c>
      <c r="M95" s="111">
        <v>8075.2</v>
      </c>
      <c r="N95" s="111">
        <v>3826.88</v>
      </c>
      <c r="O95" s="111">
        <v>948.08</v>
      </c>
      <c r="P95" s="111">
        <v>1446.8</v>
      </c>
      <c r="Q95" s="111">
        <v>379.6</v>
      </c>
      <c r="R95" s="111">
        <v>6299.92</v>
      </c>
      <c r="S95" s="111">
        <v>2879671.5199999996</v>
      </c>
    </row>
    <row r="96" spans="1:19" ht="12.75" hidden="1">
      <c r="A96" s="109" t="s">
        <v>136</v>
      </c>
      <c r="B96" s="111">
        <v>6674.219999999999</v>
      </c>
      <c r="C96" s="111">
        <v>17983.086</v>
      </c>
      <c r="D96" s="111">
        <v>128642.30799999999</v>
      </c>
      <c r="E96" s="111">
        <v>166017.27599999998</v>
      </c>
      <c r="F96" s="111">
        <v>774696.4</v>
      </c>
      <c r="G96" s="111">
        <v>520245.314</v>
      </c>
      <c r="H96" s="111">
        <v>1093057.0980000002</v>
      </c>
      <c r="I96" s="111">
        <v>1279552.8279999997</v>
      </c>
      <c r="J96" s="111">
        <v>1014256.0360000001</v>
      </c>
      <c r="K96" s="111">
        <v>988833.8559999999</v>
      </c>
      <c r="L96" s="111">
        <v>997054.224</v>
      </c>
      <c r="M96" s="111">
        <v>511568.56</v>
      </c>
      <c r="N96" s="111">
        <v>400732.21</v>
      </c>
      <c r="O96" s="111">
        <v>321396.452</v>
      </c>
      <c r="P96" s="111">
        <v>223401.15600000002</v>
      </c>
      <c r="Q96" s="111">
        <v>115818.29400000001</v>
      </c>
      <c r="R96" s="111">
        <v>158351.84</v>
      </c>
      <c r="S96" s="111">
        <v>8718281.158</v>
      </c>
    </row>
    <row r="97" spans="1:19" ht="12.75" hidden="1">
      <c r="A97" s="140" t="s">
        <v>162</v>
      </c>
      <c r="B97" s="111">
        <v>0</v>
      </c>
      <c r="C97" s="111">
        <v>0</v>
      </c>
      <c r="D97" s="111">
        <v>0</v>
      </c>
      <c r="E97" s="111">
        <v>0</v>
      </c>
      <c r="F97" s="111">
        <v>0</v>
      </c>
      <c r="G97" s="111">
        <v>0</v>
      </c>
      <c r="H97" s="111">
        <v>0</v>
      </c>
      <c r="I97" s="111">
        <v>0</v>
      </c>
      <c r="J97" s="111">
        <v>0</v>
      </c>
      <c r="K97" s="111">
        <v>0</v>
      </c>
      <c r="L97" s="111">
        <v>0</v>
      </c>
      <c r="M97" s="111">
        <v>0</v>
      </c>
      <c r="N97" s="111">
        <v>0</v>
      </c>
      <c r="O97" s="111">
        <v>0</v>
      </c>
      <c r="P97" s="111">
        <v>0</v>
      </c>
      <c r="Q97" s="111">
        <v>0</v>
      </c>
      <c r="R97" s="111">
        <v>0</v>
      </c>
      <c r="S97" s="111">
        <v>0</v>
      </c>
    </row>
    <row r="98" spans="1:19" ht="12.75" hidden="1">
      <c r="A98" s="140" t="s">
        <v>163</v>
      </c>
      <c r="B98" s="111">
        <v>45.76</v>
      </c>
      <c r="C98" s="111">
        <v>133.696</v>
      </c>
      <c r="D98" s="111">
        <v>105616.928</v>
      </c>
      <c r="E98" s="111">
        <v>867.7760000000001</v>
      </c>
      <c r="F98" s="111">
        <v>201.44</v>
      </c>
      <c r="G98" s="111">
        <v>147.104</v>
      </c>
      <c r="H98" s="111">
        <v>8042.528</v>
      </c>
      <c r="I98" s="111">
        <v>35770.208</v>
      </c>
      <c r="J98" s="111">
        <v>33436.576</v>
      </c>
      <c r="K98" s="111">
        <v>5072.896</v>
      </c>
      <c r="L98" s="111">
        <v>3843.264</v>
      </c>
      <c r="M98" s="111">
        <v>1469.12</v>
      </c>
      <c r="N98" s="111">
        <v>271.04</v>
      </c>
      <c r="O98" s="111">
        <v>1068.032</v>
      </c>
      <c r="P98" s="111">
        <v>82.656</v>
      </c>
      <c r="Q98" s="111">
        <v>2521.184</v>
      </c>
      <c r="R98" s="111">
        <v>2040.64</v>
      </c>
      <c r="S98" s="111">
        <v>200630.84800000003</v>
      </c>
    </row>
    <row r="99" spans="1:19" ht="12.75" hidden="1">
      <c r="A99" s="140" t="s">
        <v>164</v>
      </c>
      <c r="B99" s="111">
        <v>1991.36</v>
      </c>
      <c r="C99" s="111">
        <v>17671.16</v>
      </c>
      <c r="D99" s="111">
        <v>9900.32</v>
      </c>
      <c r="E99" s="111">
        <v>157888.36</v>
      </c>
      <c r="F99" s="111">
        <v>746935.8</v>
      </c>
      <c r="G99" s="111">
        <v>416980.56</v>
      </c>
      <c r="H99" s="111">
        <v>762306.56</v>
      </c>
      <c r="I99" s="111">
        <v>613848</v>
      </c>
      <c r="J99" s="111">
        <v>578126.4</v>
      </c>
      <c r="K99" s="111">
        <v>340815.6</v>
      </c>
      <c r="L99" s="111">
        <v>214446.36</v>
      </c>
      <c r="M99" s="111">
        <v>101379.52</v>
      </c>
      <c r="N99" s="111">
        <v>87434.64</v>
      </c>
      <c r="O99" s="111">
        <v>77207.8</v>
      </c>
      <c r="P99" s="111">
        <v>26378.08</v>
      </c>
      <c r="Q99" s="111">
        <v>22637.24</v>
      </c>
      <c r="R99" s="111">
        <v>59312.24</v>
      </c>
      <c r="S99" s="111">
        <v>4235260</v>
      </c>
    </row>
    <row r="100" spans="1:19" ht="12.75" hidden="1">
      <c r="A100" s="140" t="s">
        <v>165</v>
      </c>
      <c r="B100" s="111">
        <v>4624.7</v>
      </c>
      <c r="C100" s="111">
        <v>98.55</v>
      </c>
      <c r="D100" s="111">
        <v>10556.5</v>
      </c>
      <c r="E100" s="111">
        <v>7040.9</v>
      </c>
      <c r="F100" s="111">
        <v>27457.4</v>
      </c>
      <c r="G100" s="111">
        <v>102863.25</v>
      </c>
      <c r="H100" s="111">
        <v>321828.65</v>
      </c>
      <c r="I100" s="111">
        <v>627106.7</v>
      </c>
      <c r="J100" s="111">
        <v>392634.9</v>
      </c>
      <c r="K100" s="111">
        <v>632073.6</v>
      </c>
      <c r="L100" s="111">
        <v>775747.8</v>
      </c>
      <c r="M100" s="111">
        <v>400748</v>
      </c>
      <c r="N100" s="111">
        <v>312607.65</v>
      </c>
      <c r="O100" s="111">
        <v>242884.3</v>
      </c>
      <c r="P100" s="111">
        <v>196612.1</v>
      </c>
      <c r="Q100" s="111">
        <v>90045.55</v>
      </c>
      <c r="R100" s="111">
        <v>95765.6</v>
      </c>
      <c r="S100" s="111">
        <v>4240696.149999999</v>
      </c>
    </row>
    <row r="101" spans="1:19" ht="12.75" hidden="1">
      <c r="A101" s="140" t="s">
        <v>166</v>
      </c>
      <c r="B101" s="111">
        <v>12.4</v>
      </c>
      <c r="C101" s="111">
        <v>79.68</v>
      </c>
      <c r="D101" s="111">
        <v>2568.56</v>
      </c>
      <c r="E101" s="111">
        <v>220.24</v>
      </c>
      <c r="F101" s="111">
        <v>101.76</v>
      </c>
      <c r="G101" s="111">
        <v>254.4</v>
      </c>
      <c r="H101" s="111">
        <v>879.36</v>
      </c>
      <c r="I101" s="111">
        <v>2827.92</v>
      </c>
      <c r="J101" s="111">
        <v>10058.16</v>
      </c>
      <c r="K101" s="111">
        <v>10871.76</v>
      </c>
      <c r="L101" s="111">
        <v>3016.8</v>
      </c>
      <c r="M101" s="111">
        <v>7971.92</v>
      </c>
      <c r="N101" s="111">
        <v>418.88</v>
      </c>
      <c r="O101" s="111">
        <v>236.32</v>
      </c>
      <c r="P101" s="111">
        <v>328.32</v>
      </c>
      <c r="Q101" s="111">
        <v>614.32</v>
      </c>
      <c r="R101" s="111">
        <v>1233.36</v>
      </c>
      <c r="S101" s="111">
        <v>41694.159999999996</v>
      </c>
    </row>
    <row r="102" spans="1:19" ht="12.75" hidden="1">
      <c r="A102" s="109" t="s">
        <v>5</v>
      </c>
      <c r="B102" s="111">
        <v>72.1</v>
      </c>
      <c r="C102" s="111">
        <v>67.56</v>
      </c>
      <c r="D102" s="111">
        <v>7419.83</v>
      </c>
      <c r="E102" s="111">
        <v>3766.344</v>
      </c>
      <c r="F102" s="111">
        <v>11618.288</v>
      </c>
      <c r="G102" s="111">
        <v>76991.274</v>
      </c>
      <c r="H102" s="111">
        <v>246739.87</v>
      </c>
      <c r="I102" s="111">
        <v>237582.202</v>
      </c>
      <c r="J102" s="111">
        <v>252719.584</v>
      </c>
      <c r="K102" s="111">
        <v>223017.76400000002</v>
      </c>
      <c r="L102" s="111">
        <v>309252.042</v>
      </c>
      <c r="M102" s="111">
        <v>175571.42799999999</v>
      </c>
      <c r="N102" s="111">
        <v>64252.702000000005</v>
      </c>
      <c r="O102" s="111">
        <v>105519.42000000001</v>
      </c>
      <c r="P102" s="111">
        <v>51749.578</v>
      </c>
      <c r="Q102" s="111">
        <v>40712.11</v>
      </c>
      <c r="R102" s="111">
        <v>77747.184</v>
      </c>
      <c r="S102" s="111">
        <v>1884799.28</v>
      </c>
    </row>
    <row r="103" spans="1:19" ht="12.75" hidden="1">
      <c r="A103" s="140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2.75" hidden="1">
      <c r="A104" s="140" t="s">
        <v>167</v>
      </c>
      <c r="B104" s="111">
        <v>0</v>
      </c>
      <c r="C104" s="111">
        <v>0</v>
      </c>
      <c r="D104" s="111">
        <v>0</v>
      </c>
      <c r="E104" s="111">
        <v>0.384</v>
      </c>
      <c r="F104" s="111">
        <v>0.768</v>
      </c>
      <c r="G104" s="111">
        <v>0.224</v>
      </c>
      <c r="H104" s="111">
        <v>335.68</v>
      </c>
      <c r="I104" s="111">
        <v>17.792</v>
      </c>
      <c r="J104" s="111">
        <v>38.624</v>
      </c>
      <c r="K104" s="111">
        <v>53.664</v>
      </c>
      <c r="L104" s="111">
        <v>3499.712</v>
      </c>
      <c r="M104" s="111">
        <v>11637.248</v>
      </c>
      <c r="N104" s="111">
        <v>3090.752</v>
      </c>
      <c r="O104" s="111">
        <v>1154.24</v>
      </c>
      <c r="P104" s="111">
        <v>1041.888</v>
      </c>
      <c r="Q104" s="111">
        <v>11348</v>
      </c>
      <c r="R104" s="111">
        <v>6003.424</v>
      </c>
      <c r="S104" s="111">
        <v>38222.4</v>
      </c>
    </row>
    <row r="105" spans="1:19" ht="12.75" hidden="1">
      <c r="A105" s="140" t="s">
        <v>168</v>
      </c>
      <c r="B105" s="111">
        <v>14</v>
      </c>
      <c r="C105" s="111">
        <v>29.16</v>
      </c>
      <c r="D105" s="111">
        <v>577.48</v>
      </c>
      <c r="E105" s="111">
        <v>921.36</v>
      </c>
      <c r="F105" s="111">
        <v>8307.92</v>
      </c>
      <c r="G105" s="111">
        <v>73075.8</v>
      </c>
      <c r="H105" s="111">
        <v>162567.76</v>
      </c>
      <c r="I105" s="111">
        <v>110703.28</v>
      </c>
      <c r="J105" s="111">
        <v>118526.64</v>
      </c>
      <c r="K105" s="111">
        <v>155287.04</v>
      </c>
      <c r="L105" s="111">
        <v>255027</v>
      </c>
      <c r="M105" s="111">
        <v>120354.72</v>
      </c>
      <c r="N105" s="111">
        <v>50153.12</v>
      </c>
      <c r="O105" s="111">
        <v>92849.08</v>
      </c>
      <c r="P105" s="111">
        <v>41472.04</v>
      </c>
      <c r="Q105" s="111">
        <v>21877.96</v>
      </c>
      <c r="R105" s="111">
        <v>39652.96</v>
      </c>
      <c r="S105" s="111">
        <v>1251397.32</v>
      </c>
    </row>
    <row r="106" spans="1:19" ht="12.75" hidden="1">
      <c r="A106" s="140" t="s">
        <v>169</v>
      </c>
      <c r="B106" s="111">
        <v>58.1</v>
      </c>
      <c r="C106" s="111">
        <v>38.4</v>
      </c>
      <c r="D106" s="111">
        <v>6842.35</v>
      </c>
      <c r="E106" s="111">
        <v>2844.6</v>
      </c>
      <c r="F106" s="111">
        <v>3309.6</v>
      </c>
      <c r="G106" s="111">
        <v>3915.25</v>
      </c>
      <c r="H106" s="111">
        <v>83833.15</v>
      </c>
      <c r="I106" s="111">
        <v>126861.05</v>
      </c>
      <c r="J106" s="111">
        <v>134153.6</v>
      </c>
      <c r="K106" s="111">
        <v>67675.3</v>
      </c>
      <c r="L106" s="111">
        <v>50725.25</v>
      </c>
      <c r="M106" s="111">
        <v>43579.3</v>
      </c>
      <c r="N106" s="111">
        <v>11008.75</v>
      </c>
      <c r="O106" s="111">
        <v>11516.1</v>
      </c>
      <c r="P106" s="111">
        <v>9235.65</v>
      </c>
      <c r="Q106" s="111">
        <v>7486.15</v>
      </c>
      <c r="R106" s="111">
        <v>32090.8</v>
      </c>
      <c r="S106" s="111">
        <v>595173.4</v>
      </c>
    </row>
    <row r="107" spans="1:19" ht="12.75" hidden="1">
      <c r="A107" s="140" t="s">
        <v>170</v>
      </c>
      <c r="B107" s="111">
        <v>0</v>
      </c>
      <c r="C107" s="111">
        <v>0</v>
      </c>
      <c r="D107" s="111">
        <v>0</v>
      </c>
      <c r="E107" s="111">
        <v>0</v>
      </c>
      <c r="F107" s="111">
        <v>0</v>
      </c>
      <c r="G107" s="111">
        <v>0</v>
      </c>
      <c r="H107" s="111">
        <v>3.28</v>
      </c>
      <c r="I107" s="111">
        <v>0.08</v>
      </c>
      <c r="J107" s="111">
        <v>0.72</v>
      </c>
      <c r="K107" s="111">
        <v>1.76</v>
      </c>
      <c r="L107" s="111">
        <v>0.08</v>
      </c>
      <c r="M107" s="111">
        <v>0.16</v>
      </c>
      <c r="N107" s="111">
        <v>0.08</v>
      </c>
      <c r="O107" s="111">
        <v>0</v>
      </c>
      <c r="P107" s="111">
        <v>0</v>
      </c>
      <c r="Q107" s="111">
        <v>0</v>
      </c>
      <c r="R107" s="111">
        <v>0</v>
      </c>
      <c r="S107" s="111">
        <v>6.16</v>
      </c>
    </row>
    <row r="108" spans="1:19" ht="12.75">
      <c r="A108" s="109" t="s">
        <v>133</v>
      </c>
      <c r="B108" s="111">
        <v>77533.73999999999</v>
      </c>
      <c r="C108" s="111">
        <v>1695091.725</v>
      </c>
      <c r="D108" s="111">
        <v>1983824.775</v>
      </c>
      <c r="E108" s="111">
        <v>3275138.4450000003</v>
      </c>
      <c r="F108" s="111">
        <v>2534082</v>
      </c>
      <c r="G108" s="111">
        <v>2286066.165</v>
      </c>
      <c r="H108" s="111">
        <v>2028360.405</v>
      </c>
      <c r="I108" s="111">
        <v>1708570.47</v>
      </c>
      <c r="J108" s="111">
        <v>848510.0549999999</v>
      </c>
      <c r="K108" s="111">
        <v>590597.745</v>
      </c>
      <c r="L108" s="111">
        <v>541265.1749999999</v>
      </c>
      <c r="M108" s="111">
        <v>401671.98</v>
      </c>
      <c r="N108" s="111">
        <v>382551.555</v>
      </c>
      <c r="O108" s="111">
        <v>235453.57499999998</v>
      </c>
      <c r="P108" s="111">
        <v>238156.03499999997</v>
      </c>
      <c r="Q108" s="111">
        <v>132125.865</v>
      </c>
      <c r="R108" s="111">
        <v>448261.66500000004</v>
      </c>
      <c r="S108" s="111">
        <v>19407261.375</v>
      </c>
    </row>
    <row r="109" spans="1:19" ht="12.75">
      <c r="A109" s="140" t="s">
        <v>149</v>
      </c>
      <c r="B109" s="111">
        <v>67729.95</v>
      </c>
      <c r="C109" s="111">
        <v>941751.225</v>
      </c>
      <c r="D109" s="111">
        <v>1700932.95</v>
      </c>
      <c r="E109" s="111">
        <v>461247.45</v>
      </c>
      <c r="F109" s="111">
        <v>189405.82499999998</v>
      </c>
      <c r="G109" s="111">
        <v>214696.725</v>
      </c>
      <c r="H109" s="111">
        <v>49503.674999999996</v>
      </c>
      <c r="I109" s="111">
        <v>16965.975</v>
      </c>
      <c r="J109" s="111">
        <v>9207.225</v>
      </c>
      <c r="K109" s="111">
        <v>1699.35</v>
      </c>
      <c r="L109" s="111">
        <v>566.1</v>
      </c>
      <c r="M109" s="111">
        <v>1266.975</v>
      </c>
      <c r="N109" s="111">
        <v>435.45</v>
      </c>
      <c r="O109" s="111">
        <v>558.525</v>
      </c>
      <c r="P109" s="111">
        <v>343.05</v>
      </c>
      <c r="Q109" s="111">
        <v>671.1</v>
      </c>
      <c r="R109" s="111">
        <v>4248.825</v>
      </c>
      <c r="S109" s="111">
        <v>3661230.375000001</v>
      </c>
    </row>
    <row r="110" spans="1:19" ht="12.75">
      <c r="A110" s="140" t="s">
        <v>150</v>
      </c>
      <c r="B110" s="111">
        <v>9803.79</v>
      </c>
      <c r="C110" s="111">
        <v>753340.5</v>
      </c>
      <c r="D110" s="111">
        <v>282891.825</v>
      </c>
      <c r="E110" s="111">
        <v>2813890.995</v>
      </c>
      <c r="F110" s="111">
        <v>2344676.175</v>
      </c>
      <c r="G110" s="111">
        <v>2071369.44</v>
      </c>
      <c r="H110" s="111">
        <v>1978856.73</v>
      </c>
      <c r="I110" s="111">
        <v>1691604.4949999999</v>
      </c>
      <c r="J110" s="111">
        <v>839302.83</v>
      </c>
      <c r="K110" s="111">
        <v>588898.395</v>
      </c>
      <c r="L110" s="111">
        <v>540699.075</v>
      </c>
      <c r="M110" s="111">
        <v>400405.005</v>
      </c>
      <c r="N110" s="111">
        <v>382116.105</v>
      </c>
      <c r="O110" s="111">
        <v>234895.05</v>
      </c>
      <c r="P110" s="111">
        <v>237812.985</v>
      </c>
      <c r="Q110" s="111">
        <v>131454.76499999998</v>
      </c>
      <c r="R110" s="111">
        <v>444012.84</v>
      </c>
      <c r="S110" s="111">
        <v>15746031</v>
      </c>
    </row>
    <row r="111" spans="1:19" ht="12.75">
      <c r="A111" s="108" t="s">
        <v>0</v>
      </c>
      <c r="B111" s="107">
        <v>431482.876</v>
      </c>
      <c r="C111" s="107">
        <v>2236792.4699999997</v>
      </c>
      <c r="D111" s="107">
        <v>3193354.462</v>
      </c>
      <c r="E111" s="107">
        <v>9184314.381000001</v>
      </c>
      <c r="F111" s="107">
        <v>19907552.7</v>
      </c>
      <c r="G111" s="107">
        <v>34397820.027</v>
      </c>
      <c r="H111" s="107">
        <v>44811965.901</v>
      </c>
      <c r="I111" s="107">
        <v>46001071.965</v>
      </c>
      <c r="J111" s="107">
        <v>32425370.97</v>
      </c>
      <c r="K111" s="107">
        <v>26392631.499</v>
      </c>
      <c r="L111" s="107">
        <v>12214442.806</v>
      </c>
      <c r="M111" s="107">
        <v>11563667.734000001</v>
      </c>
      <c r="N111" s="107">
        <v>6237619.096999999</v>
      </c>
      <c r="O111" s="107">
        <v>5859210.008</v>
      </c>
      <c r="P111" s="107">
        <v>3158411.573</v>
      </c>
      <c r="Q111" s="107">
        <v>2101677.1289999997</v>
      </c>
      <c r="R111" s="107">
        <v>9072641.177000001</v>
      </c>
      <c r="S111" s="107">
        <v>269190026.77500004</v>
      </c>
    </row>
    <row r="113" ht="15.75">
      <c r="A113" s="119" t="s">
        <v>103</v>
      </c>
    </row>
    <row r="114" spans="1:19" ht="12.75">
      <c r="A114" s="118"/>
      <c r="B114" s="149" t="s">
        <v>96</v>
      </c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18"/>
    </row>
    <row r="115" spans="1:19" ht="12.75">
      <c r="A115" s="120">
        <v>2011</v>
      </c>
      <c r="B115" s="110" t="s">
        <v>25</v>
      </c>
      <c r="C115" s="110" t="s">
        <v>24</v>
      </c>
      <c r="D115" s="110" t="s">
        <v>9</v>
      </c>
      <c r="E115" s="110" t="s">
        <v>10</v>
      </c>
      <c r="F115" s="110" t="s">
        <v>11</v>
      </c>
      <c r="G115" s="110" t="s">
        <v>12</v>
      </c>
      <c r="H115" s="110" t="s">
        <v>13</v>
      </c>
      <c r="I115" s="110" t="s">
        <v>14</v>
      </c>
      <c r="J115" s="110" t="s">
        <v>15</v>
      </c>
      <c r="K115" s="110" t="s">
        <v>16</v>
      </c>
      <c r="L115" s="110" t="s">
        <v>17</v>
      </c>
      <c r="M115" s="110" t="s">
        <v>18</v>
      </c>
      <c r="N115" s="110" t="s">
        <v>19</v>
      </c>
      <c r="O115" s="110" t="s">
        <v>20</v>
      </c>
      <c r="P115" s="110" t="s">
        <v>21</v>
      </c>
      <c r="Q115" s="110" t="s">
        <v>22</v>
      </c>
      <c r="R115" s="110" t="s">
        <v>23</v>
      </c>
      <c r="S115" s="110" t="s">
        <v>0</v>
      </c>
    </row>
    <row r="116" spans="1:19" ht="12.75">
      <c r="A116" s="109" t="s">
        <v>134</v>
      </c>
      <c r="B116" s="111">
        <v>25547.300000000007</v>
      </c>
      <c r="C116" s="111">
        <v>35953.305</v>
      </c>
      <c r="D116" s="111">
        <v>43112.065</v>
      </c>
      <c r="E116" s="111">
        <v>104892.22999999998</v>
      </c>
      <c r="F116" s="111">
        <v>443232.29</v>
      </c>
      <c r="G116" s="111">
        <v>6417967.085</v>
      </c>
      <c r="H116" s="111">
        <v>16599061.275</v>
      </c>
      <c r="I116" s="111">
        <v>14984205.344999999</v>
      </c>
      <c r="J116" s="111">
        <v>6721373.209999999</v>
      </c>
      <c r="K116" s="111">
        <v>4707199.67</v>
      </c>
      <c r="L116" s="111">
        <v>2824483.265</v>
      </c>
      <c r="M116" s="111">
        <v>2272109.9799999995</v>
      </c>
      <c r="N116" s="111">
        <v>1456688.395</v>
      </c>
      <c r="O116" s="111">
        <v>1569485.9249999998</v>
      </c>
      <c r="P116" s="111">
        <v>1244694.18</v>
      </c>
      <c r="Q116" s="111">
        <v>687166.7749999999</v>
      </c>
      <c r="R116" s="111">
        <v>2396580.68</v>
      </c>
      <c r="S116" s="111">
        <v>62533752.974999994</v>
      </c>
    </row>
    <row r="117" spans="1:19" ht="12.75">
      <c r="A117" s="140" t="s">
        <v>70</v>
      </c>
      <c r="B117" s="111">
        <v>13088.625</v>
      </c>
      <c r="C117" s="111">
        <v>19918.5</v>
      </c>
      <c r="D117" s="111">
        <v>4047.75</v>
      </c>
      <c r="E117" s="111">
        <v>20711.625</v>
      </c>
      <c r="F117" s="111">
        <v>24392.25</v>
      </c>
      <c r="G117" s="111">
        <v>2805706.125</v>
      </c>
      <c r="H117" s="111">
        <v>5772399</v>
      </c>
      <c r="I117" s="111">
        <v>5193595.875</v>
      </c>
      <c r="J117" s="111">
        <v>2642493</v>
      </c>
      <c r="K117" s="111">
        <v>1365761.625</v>
      </c>
      <c r="L117" s="111">
        <v>845500.875</v>
      </c>
      <c r="M117" s="111">
        <v>466609.5</v>
      </c>
      <c r="N117" s="111">
        <v>200982</v>
      </c>
      <c r="O117" s="111">
        <v>83421</v>
      </c>
      <c r="P117" s="111">
        <v>33935.25</v>
      </c>
      <c r="Q117" s="111">
        <v>15360.75</v>
      </c>
      <c r="R117" s="111">
        <v>59994</v>
      </c>
      <c r="S117" s="111">
        <v>19567917.75</v>
      </c>
    </row>
    <row r="118" spans="1:19" ht="12.75">
      <c r="A118" s="140" t="s">
        <v>151</v>
      </c>
      <c r="B118" s="111">
        <v>10162.4</v>
      </c>
      <c r="C118" s="111">
        <v>12593.2</v>
      </c>
      <c r="D118" s="111">
        <v>25149.6</v>
      </c>
      <c r="E118" s="111">
        <v>12031.2</v>
      </c>
      <c r="F118" s="111">
        <v>18352.8</v>
      </c>
      <c r="G118" s="111">
        <v>1341514.8</v>
      </c>
      <c r="H118" s="111">
        <v>5135060.8</v>
      </c>
      <c r="I118" s="111">
        <v>5574235.2</v>
      </c>
      <c r="J118" s="111">
        <v>1400508.4</v>
      </c>
      <c r="K118" s="111">
        <v>1028414.8</v>
      </c>
      <c r="L118" s="111">
        <v>736028.8</v>
      </c>
      <c r="M118" s="111">
        <v>354096</v>
      </c>
      <c r="N118" s="111">
        <v>119777.2</v>
      </c>
      <c r="O118" s="111">
        <v>91576.4</v>
      </c>
      <c r="P118" s="111">
        <v>31739.2</v>
      </c>
      <c r="Q118" s="111">
        <v>40973.2</v>
      </c>
      <c r="R118" s="111">
        <v>63726.8</v>
      </c>
      <c r="S118" s="111">
        <v>15995940.8</v>
      </c>
    </row>
    <row r="119" spans="1:19" ht="12.75">
      <c r="A119" s="140" t="s">
        <v>71</v>
      </c>
      <c r="B119" s="111">
        <v>30.4</v>
      </c>
      <c r="C119" s="111">
        <v>154.28</v>
      </c>
      <c r="D119" s="111">
        <v>236.74</v>
      </c>
      <c r="E119" s="111">
        <v>22099.28</v>
      </c>
      <c r="F119" s="111">
        <v>7236.34</v>
      </c>
      <c r="G119" s="111">
        <v>975565.26</v>
      </c>
      <c r="H119" s="111">
        <v>2188007.7</v>
      </c>
      <c r="I119" s="111">
        <v>1633315.62</v>
      </c>
      <c r="J119" s="111">
        <v>571258.56</v>
      </c>
      <c r="K119" s="111">
        <v>442821.22</v>
      </c>
      <c r="L119" s="111">
        <v>217344.04</v>
      </c>
      <c r="M119" s="111">
        <v>127421.98</v>
      </c>
      <c r="N119" s="111">
        <v>132908.42</v>
      </c>
      <c r="O119" s="111">
        <v>47838.2</v>
      </c>
      <c r="P119" s="111">
        <v>13522.68</v>
      </c>
      <c r="Q119" s="111">
        <v>6596.8</v>
      </c>
      <c r="R119" s="111">
        <v>41804.18</v>
      </c>
      <c r="S119" s="111">
        <v>6428161.699999999</v>
      </c>
    </row>
    <row r="120" spans="1:19" ht="12.75">
      <c r="A120" s="140" t="s">
        <v>138</v>
      </c>
      <c r="B120" s="111">
        <v>37.4</v>
      </c>
      <c r="C120" s="111">
        <v>529.2</v>
      </c>
      <c r="D120" s="111">
        <v>741.8</v>
      </c>
      <c r="E120" s="111">
        <v>13780.4</v>
      </c>
      <c r="F120" s="111">
        <v>212141.4</v>
      </c>
      <c r="G120" s="111">
        <v>118270.2</v>
      </c>
      <c r="H120" s="111">
        <v>113798.8</v>
      </c>
      <c r="I120" s="111">
        <v>64663.4</v>
      </c>
      <c r="J120" s="111">
        <v>309536.4</v>
      </c>
      <c r="K120" s="111">
        <v>264279.6</v>
      </c>
      <c r="L120" s="111">
        <v>36862.4</v>
      </c>
      <c r="M120" s="111">
        <v>88255.6</v>
      </c>
      <c r="N120" s="111">
        <v>14059</v>
      </c>
      <c r="O120" s="111">
        <v>140249.2</v>
      </c>
      <c r="P120" s="111">
        <v>199796.2</v>
      </c>
      <c r="Q120" s="111">
        <v>140933.8</v>
      </c>
      <c r="R120" s="111">
        <v>309560.2</v>
      </c>
      <c r="S120" s="111">
        <v>2027495</v>
      </c>
    </row>
    <row r="121" spans="1:19" ht="12.75">
      <c r="A121" s="140" t="s">
        <v>139</v>
      </c>
      <c r="B121" s="111">
        <v>10.5</v>
      </c>
      <c r="C121" s="111">
        <v>12.75</v>
      </c>
      <c r="D121" s="111">
        <v>138.375</v>
      </c>
      <c r="E121" s="111">
        <v>1667.25</v>
      </c>
      <c r="F121" s="111">
        <v>2320.125</v>
      </c>
      <c r="G121" s="111">
        <v>557024.625</v>
      </c>
      <c r="H121" s="111">
        <v>1266763.125</v>
      </c>
      <c r="I121" s="111">
        <v>759093.75</v>
      </c>
      <c r="J121" s="111">
        <v>514702.125</v>
      </c>
      <c r="K121" s="111">
        <v>387929.25</v>
      </c>
      <c r="L121" s="111">
        <v>205868.625</v>
      </c>
      <c r="M121" s="111">
        <v>111085.125</v>
      </c>
      <c r="N121" s="111">
        <v>48723</v>
      </c>
      <c r="O121" s="111">
        <v>15547.875</v>
      </c>
      <c r="P121" s="111">
        <v>10306.125</v>
      </c>
      <c r="Q121" s="111">
        <v>8191.875</v>
      </c>
      <c r="R121" s="111">
        <v>6277.125</v>
      </c>
      <c r="S121" s="111">
        <v>3895661.625</v>
      </c>
    </row>
    <row r="122" spans="1:19" ht="12.75">
      <c r="A122" s="140" t="s">
        <v>140</v>
      </c>
      <c r="B122" s="111">
        <v>16.875</v>
      </c>
      <c r="C122" s="111">
        <v>48.375</v>
      </c>
      <c r="D122" s="111">
        <v>54.75</v>
      </c>
      <c r="E122" s="111">
        <v>724.125</v>
      </c>
      <c r="F122" s="111">
        <v>1042.125</v>
      </c>
      <c r="G122" s="111">
        <v>262937.625</v>
      </c>
      <c r="H122" s="111">
        <v>925281</v>
      </c>
      <c r="I122" s="111">
        <v>714127.5</v>
      </c>
      <c r="J122" s="111">
        <v>468897.375</v>
      </c>
      <c r="K122" s="111">
        <v>119697.375</v>
      </c>
      <c r="L122" s="111">
        <v>136708.125</v>
      </c>
      <c r="M122" s="111">
        <v>153440.625</v>
      </c>
      <c r="N122" s="111">
        <v>31205.625</v>
      </c>
      <c r="O122" s="111">
        <v>21268.5</v>
      </c>
      <c r="P122" s="111">
        <v>14520.375</v>
      </c>
      <c r="Q122" s="111">
        <v>5707.5</v>
      </c>
      <c r="R122" s="111">
        <v>16822.125</v>
      </c>
      <c r="S122" s="111">
        <v>2872500</v>
      </c>
    </row>
    <row r="123" spans="1:19" ht="12.75">
      <c r="A123" s="140" t="s">
        <v>141</v>
      </c>
      <c r="B123" s="111">
        <v>154</v>
      </c>
      <c r="C123" s="111">
        <v>452.4</v>
      </c>
      <c r="D123" s="111">
        <v>624.8</v>
      </c>
      <c r="E123" s="111">
        <v>478.8</v>
      </c>
      <c r="F123" s="111">
        <v>1914.4</v>
      </c>
      <c r="G123" s="111">
        <v>11032.4</v>
      </c>
      <c r="H123" s="111">
        <v>101923.2</v>
      </c>
      <c r="I123" s="111">
        <v>111402.4</v>
      </c>
      <c r="J123" s="111">
        <v>102435.6</v>
      </c>
      <c r="K123" s="111">
        <v>566569.2</v>
      </c>
      <c r="L123" s="111">
        <v>256935.2</v>
      </c>
      <c r="M123" s="111">
        <v>352987.2</v>
      </c>
      <c r="N123" s="111">
        <v>211137.6</v>
      </c>
      <c r="O123" s="111">
        <v>204110.4</v>
      </c>
      <c r="P123" s="111">
        <v>293126.4</v>
      </c>
      <c r="Q123" s="111">
        <v>117662.4</v>
      </c>
      <c r="R123" s="111">
        <v>164476.8</v>
      </c>
      <c r="S123" s="111">
        <v>2497423.1999999997</v>
      </c>
    </row>
    <row r="124" spans="1:19" ht="12.75">
      <c r="A124" s="140" t="s">
        <v>142</v>
      </c>
      <c r="B124" s="111">
        <v>19.95</v>
      </c>
      <c r="C124" s="111">
        <v>171.85</v>
      </c>
      <c r="D124" s="111">
        <v>6099.45</v>
      </c>
      <c r="E124" s="111">
        <v>6944.7</v>
      </c>
      <c r="F124" s="111">
        <v>67893</v>
      </c>
      <c r="G124" s="111">
        <v>150131.1</v>
      </c>
      <c r="H124" s="111">
        <v>237192.55</v>
      </c>
      <c r="I124" s="111">
        <v>212791.6</v>
      </c>
      <c r="J124" s="111">
        <v>172000.85</v>
      </c>
      <c r="K124" s="111">
        <v>84999.95</v>
      </c>
      <c r="L124" s="111">
        <v>131012</v>
      </c>
      <c r="M124" s="111">
        <v>216781.25</v>
      </c>
      <c r="N124" s="111">
        <v>233762.2</v>
      </c>
      <c r="O124" s="111">
        <v>163625.7</v>
      </c>
      <c r="P124" s="111">
        <v>240682.75</v>
      </c>
      <c r="Q124" s="111">
        <v>47918.5</v>
      </c>
      <c r="R124" s="111">
        <v>120774.15</v>
      </c>
      <c r="S124" s="111">
        <v>2092801.5499999998</v>
      </c>
    </row>
    <row r="125" spans="1:19" ht="12.75">
      <c r="A125" s="140" t="s">
        <v>143</v>
      </c>
      <c r="B125" s="111">
        <v>844</v>
      </c>
      <c r="C125" s="111">
        <v>18.4</v>
      </c>
      <c r="D125" s="111">
        <v>30.8</v>
      </c>
      <c r="E125" s="111">
        <v>65.2</v>
      </c>
      <c r="F125" s="111">
        <v>472</v>
      </c>
      <c r="G125" s="111">
        <v>3836.8</v>
      </c>
      <c r="H125" s="111">
        <v>12948</v>
      </c>
      <c r="I125" s="111">
        <v>31485.6</v>
      </c>
      <c r="J125" s="111">
        <v>6254.8</v>
      </c>
      <c r="K125" s="111">
        <v>10156.4</v>
      </c>
      <c r="L125" s="111">
        <v>38322.4</v>
      </c>
      <c r="M125" s="111">
        <v>56554</v>
      </c>
      <c r="N125" s="111">
        <v>106864</v>
      </c>
      <c r="O125" s="111">
        <v>399061.2</v>
      </c>
      <c r="P125" s="111">
        <v>122631.6</v>
      </c>
      <c r="Q125" s="111">
        <v>84204.8</v>
      </c>
      <c r="R125" s="111">
        <v>561648.8</v>
      </c>
      <c r="S125" s="111">
        <v>1435398.8000000003</v>
      </c>
    </row>
    <row r="126" spans="1:19" ht="12.75">
      <c r="A126" s="140" t="s">
        <v>144</v>
      </c>
      <c r="B126" s="111">
        <v>30.8</v>
      </c>
      <c r="C126" s="111">
        <v>14.4</v>
      </c>
      <c r="D126" s="111">
        <v>430</v>
      </c>
      <c r="E126" s="111">
        <v>647.6</v>
      </c>
      <c r="F126" s="111">
        <v>18778.8</v>
      </c>
      <c r="G126" s="111">
        <v>149622</v>
      </c>
      <c r="H126" s="111">
        <v>465118.8</v>
      </c>
      <c r="I126" s="111">
        <v>233086</v>
      </c>
      <c r="J126" s="111">
        <v>129144.4</v>
      </c>
      <c r="K126" s="111">
        <v>99528</v>
      </c>
      <c r="L126" s="111">
        <v>34666.8</v>
      </c>
      <c r="M126" s="111">
        <v>17100</v>
      </c>
      <c r="N126" s="111">
        <v>25630.8</v>
      </c>
      <c r="O126" s="111">
        <v>10886.8</v>
      </c>
      <c r="P126" s="111">
        <v>6581.2</v>
      </c>
      <c r="Q126" s="111">
        <v>1384.4</v>
      </c>
      <c r="R126" s="111">
        <v>1340</v>
      </c>
      <c r="S126" s="111">
        <v>1193990.8</v>
      </c>
    </row>
    <row r="127" spans="1:19" ht="12.75">
      <c r="A127" s="140" t="s">
        <v>145</v>
      </c>
      <c r="B127" s="111">
        <v>813.2</v>
      </c>
      <c r="C127" s="111">
        <v>139.2</v>
      </c>
      <c r="D127" s="111">
        <v>2774</v>
      </c>
      <c r="E127" s="111">
        <v>906.4</v>
      </c>
      <c r="F127" s="111">
        <v>690</v>
      </c>
      <c r="G127" s="111">
        <v>85.2</v>
      </c>
      <c r="H127" s="111">
        <v>455.6</v>
      </c>
      <c r="I127" s="111">
        <v>27635.6</v>
      </c>
      <c r="J127" s="111">
        <v>12613.6</v>
      </c>
      <c r="K127" s="111">
        <v>61698.4</v>
      </c>
      <c r="L127" s="111">
        <v>7547.2</v>
      </c>
      <c r="M127" s="111">
        <v>140698</v>
      </c>
      <c r="N127" s="111">
        <v>142296.4</v>
      </c>
      <c r="O127" s="111">
        <v>136671.2</v>
      </c>
      <c r="P127" s="111">
        <v>100618</v>
      </c>
      <c r="Q127" s="111">
        <v>89836.4</v>
      </c>
      <c r="R127" s="111">
        <v>320333.2</v>
      </c>
      <c r="S127" s="111">
        <v>1045811.6000000001</v>
      </c>
    </row>
    <row r="128" spans="1:19" ht="12.75">
      <c r="A128" s="140" t="s">
        <v>146</v>
      </c>
      <c r="B128" s="111">
        <v>8.75</v>
      </c>
      <c r="C128" s="111">
        <v>4.55</v>
      </c>
      <c r="D128" s="111">
        <v>8.4</v>
      </c>
      <c r="E128" s="111">
        <v>37.45</v>
      </c>
      <c r="F128" s="111">
        <v>171.85</v>
      </c>
      <c r="G128" s="111">
        <v>1594.95</v>
      </c>
      <c r="H128" s="111">
        <v>73115.7</v>
      </c>
      <c r="I128" s="111">
        <v>115105.2</v>
      </c>
      <c r="J128" s="111">
        <v>168479.5</v>
      </c>
      <c r="K128" s="111">
        <v>126440.65</v>
      </c>
      <c r="L128" s="111">
        <v>99699.6</v>
      </c>
      <c r="M128" s="111">
        <v>92584.1</v>
      </c>
      <c r="N128" s="111">
        <v>56411.95</v>
      </c>
      <c r="O128" s="111">
        <v>43580.25</v>
      </c>
      <c r="P128" s="111">
        <v>16674</v>
      </c>
      <c r="Q128" s="111">
        <v>3127.95</v>
      </c>
      <c r="R128" s="111">
        <v>3924.9</v>
      </c>
      <c r="S128" s="111">
        <v>800969.7499999999</v>
      </c>
    </row>
    <row r="129" spans="1:19" ht="12.75">
      <c r="A129" s="140" t="s">
        <v>147</v>
      </c>
      <c r="B129" s="111">
        <v>316</v>
      </c>
      <c r="C129" s="111">
        <v>1417</v>
      </c>
      <c r="D129" s="111">
        <v>2578.6</v>
      </c>
      <c r="E129" s="111">
        <v>22687.8</v>
      </c>
      <c r="F129" s="111">
        <v>42852.8</v>
      </c>
      <c r="G129" s="111">
        <v>37946.2</v>
      </c>
      <c r="H129" s="111">
        <v>282516.4</v>
      </c>
      <c r="I129" s="111">
        <v>272888.2</v>
      </c>
      <c r="J129" s="111">
        <v>206524</v>
      </c>
      <c r="K129" s="111">
        <v>144262.6</v>
      </c>
      <c r="L129" s="111">
        <v>67855.8</v>
      </c>
      <c r="M129" s="111">
        <v>92336.8</v>
      </c>
      <c r="N129" s="111">
        <v>130743.6</v>
      </c>
      <c r="O129" s="111">
        <v>172244.8</v>
      </c>
      <c r="P129" s="111">
        <v>153901.6</v>
      </c>
      <c r="Q129" s="111">
        <v>115739.6</v>
      </c>
      <c r="R129" s="111">
        <v>594098.8</v>
      </c>
      <c r="S129" s="111">
        <v>2340910.6000000006</v>
      </c>
    </row>
    <row r="130" spans="1:20" ht="12.75">
      <c r="A130" s="140" t="s">
        <v>148</v>
      </c>
      <c r="B130" s="111">
        <v>14.4</v>
      </c>
      <c r="C130" s="111">
        <v>479.20000000000005</v>
      </c>
      <c r="D130" s="111">
        <v>197</v>
      </c>
      <c r="E130" s="111">
        <v>2110.4</v>
      </c>
      <c r="F130" s="111">
        <v>44974.4</v>
      </c>
      <c r="G130" s="111">
        <v>2699.8</v>
      </c>
      <c r="H130" s="111">
        <v>24480.600000000002</v>
      </c>
      <c r="I130" s="111">
        <v>40779.4</v>
      </c>
      <c r="J130" s="111">
        <v>16524.600000000002</v>
      </c>
      <c r="K130" s="111">
        <v>4640.6</v>
      </c>
      <c r="L130" s="111">
        <v>10131.400000000001</v>
      </c>
      <c r="M130" s="111">
        <v>2159.8</v>
      </c>
      <c r="N130" s="111">
        <v>2186.6</v>
      </c>
      <c r="O130" s="111">
        <v>39404.4</v>
      </c>
      <c r="P130" s="111">
        <v>6658.8</v>
      </c>
      <c r="Q130" s="111">
        <v>9528.800000000001</v>
      </c>
      <c r="R130" s="111">
        <v>131799.6</v>
      </c>
      <c r="S130" s="111">
        <v>338769.80000000005</v>
      </c>
      <c r="T130" s="104"/>
    </row>
    <row r="131" spans="1:19" ht="12.75">
      <c r="A131" s="109" t="s">
        <v>2</v>
      </c>
      <c r="B131" s="111">
        <v>548.37</v>
      </c>
      <c r="C131" s="111">
        <v>127.26</v>
      </c>
      <c r="D131" s="111">
        <v>163.485</v>
      </c>
      <c r="E131" s="111">
        <v>754.38</v>
      </c>
      <c r="F131" s="111">
        <v>452.295</v>
      </c>
      <c r="G131" s="111">
        <v>1922.085</v>
      </c>
      <c r="H131" s="111">
        <v>2171.745</v>
      </c>
      <c r="I131" s="111">
        <v>23500.44</v>
      </c>
      <c r="J131" s="111">
        <v>35078.265</v>
      </c>
      <c r="K131" s="111">
        <v>56908.44</v>
      </c>
      <c r="L131" s="111">
        <v>88814.745</v>
      </c>
      <c r="M131" s="111">
        <v>135565.335</v>
      </c>
      <c r="N131" s="111">
        <v>179001.225</v>
      </c>
      <c r="O131" s="111">
        <v>131182.155</v>
      </c>
      <c r="P131" s="111">
        <v>135123.21</v>
      </c>
      <c r="Q131" s="111">
        <v>209972.565</v>
      </c>
      <c r="R131" s="111">
        <v>1215418.77</v>
      </c>
      <c r="S131" s="111">
        <v>2216704.77</v>
      </c>
    </row>
    <row r="132" spans="1:19" ht="12.75">
      <c r="A132" s="109" t="s">
        <v>3</v>
      </c>
      <c r="B132" s="111">
        <v>48272.35</v>
      </c>
      <c r="C132" s="111">
        <v>6937.53</v>
      </c>
      <c r="D132" s="111">
        <v>11597.74</v>
      </c>
      <c r="E132" s="111">
        <v>303723.7</v>
      </c>
      <c r="F132" s="111">
        <v>1221544.52</v>
      </c>
      <c r="G132" s="111">
        <v>680103.7</v>
      </c>
      <c r="H132" s="111">
        <v>893629.48</v>
      </c>
      <c r="I132" s="111">
        <v>487178.35</v>
      </c>
      <c r="J132" s="111">
        <v>477424.6</v>
      </c>
      <c r="K132" s="111">
        <v>599893.96</v>
      </c>
      <c r="L132" s="111">
        <v>309306.33</v>
      </c>
      <c r="M132" s="111">
        <v>322604.75</v>
      </c>
      <c r="N132" s="111">
        <v>148083.43</v>
      </c>
      <c r="O132" s="111">
        <v>145003.88</v>
      </c>
      <c r="P132" s="111">
        <v>95377.99</v>
      </c>
      <c r="Q132" s="111">
        <v>58377.66</v>
      </c>
      <c r="R132" s="111">
        <v>144211.68</v>
      </c>
      <c r="S132" s="111">
        <v>5953271.649999999</v>
      </c>
    </row>
    <row r="133" spans="1:19" ht="12.75">
      <c r="A133" s="109" t="s">
        <v>171</v>
      </c>
      <c r="B133" s="111">
        <v>47212.745</v>
      </c>
      <c r="C133" s="111">
        <v>112154.2</v>
      </c>
      <c r="D133" s="111">
        <v>37587.315</v>
      </c>
      <c r="E133" s="111">
        <v>91287.385</v>
      </c>
      <c r="F133" s="111">
        <v>680663.4</v>
      </c>
      <c r="G133" s="111">
        <v>5281483.390000001</v>
      </c>
      <c r="H133" s="111">
        <v>14590428.685</v>
      </c>
      <c r="I133" s="111">
        <v>17076139.5</v>
      </c>
      <c r="J133" s="111">
        <v>14946746.48</v>
      </c>
      <c r="K133" s="111">
        <v>18363527.06</v>
      </c>
      <c r="L133" s="111">
        <v>7363905.779999999</v>
      </c>
      <c r="M133" s="111">
        <v>6224167.795</v>
      </c>
      <c r="N133" s="111">
        <v>3304679</v>
      </c>
      <c r="O133" s="111">
        <v>3872956.5500000003</v>
      </c>
      <c r="P133" s="111">
        <v>1465782.89</v>
      </c>
      <c r="Q133" s="111">
        <v>1080454.275</v>
      </c>
      <c r="R133" s="111">
        <v>6048473.364999999</v>
      </c>
      <c r="S133" s="111">
        <v>100587649.815</v>
      </c>
    </row>
    <row r="134" spans="1:19" ht="12.75">
      <c r="A134" s="140" t="s">
        <v>72</v>
      </c>
      <c r="B134" s="111">
        <v>42557.5</v>
      </c>
      <c r="C134" s="111">
        <v>107002.5</v>
      </c>
      <c r="D134" s="111">
        <v>34799.5</v>
      </c>
      <c r="E134" s="111">
        <v>89453.5</v>
      </c>
      <c r="F134" s="111">
        <v>675973.875</v>
      </c>
      <c r="G134" s="111">
        <v>5224128.875</v>
      </c>
      <c r="H134" s="111">
        <v>14423375.125</v>
      </c>
      <c r="I134" s="111">
        <v>16549218.25</v>
      </c>
      <c r="J134" s="111">
        <v>14222407.375</v>
      </c>
      <c r="K134" s="111">
        <v>17686734.125</v>
      </c>
      <c r="L134" s="111">
        <v>6956157.125</v>
      </c>
      <c r="M134" s="111">
        <v>5436414.25</v>
      </c>
      <c r="N134" s="111">
        <v>2755974.375</v>
      </c>
      <c r="O134" s="111">
        <v>3130384.125</v>
      </c>
      <c r="P134" s="111">
        <v>1211171.875</v>
      </c>
      <c r="Q134" s="111">
        <v>887065.125</v>
      </c>
      <c r="R134" s="111">
        <v>3690668.5</v>
      </c>
      <c r="S134" s="111">
        <v>93123486</v>
      </c>
    </row>
    <row r="135" spans="1:19" ht="12.75">
      <c r="A135" s="140" t="s">
        <v>73</v>
      </c>
      <c r="B135" s="111">
        <v>4634.875</v>
      </c>
      <c r="C135" s="111">
        <v>5111.125</v>
      </c>
      <c r="D135" s="111">
        <v>2671</v>
      </c>
      <c r="E135" s="111">
        <v>1531.25</v>
      </c>
      <c r="F135" s="111">
        <v>3741</v>
      </c>
      <c r="G135" s="111">
        <v>36306.875</v>
      </c>
      <c r="H135" s="111">
        <v>128144.625</v>
      </c>
      <c r="I135" s="111">
        <v>358824.5</v>
      </c>
      <c r="J135" s="111">
        <v>627234.125</v>
      </c>
      <c r="K135" s="111">
        <v>544684.75</v>
      </c>
      <c r="L135" s="111">
        <v>299775.25</v>
      </c>
      <c r="M135" s="111">
        <v>751788.25</v>
      </c>
      <c r="N135" s="111">
        <v>514283.125</v>
      </c>
      <c r="O135" s="111">
        <v>659178.5</v>
      </c>
      <c r="P135" s="111">
        <v>210586.5</v>
      </c>
      <c r="Q135" s="111">
        <v>123781.75</v>
      </c>
      <c r="R135" s="111">
        <v>688106.25</v>
      </c>
      <c r="S135" s="111">
        <v>4960383.75</v>
      </c>
    </row>
    <row r="136" spans="1:19" ht="12.75">
      <c r="A136" s="140" t="s">
        <v>74</v>
      </c>
      <c r="B136" s="111">
        <v>4.375</v>
      </c>
      <c r="C136" s="111">
        <v>5.5</v>
      </c>
      <c r="D136" s="111">
        <v>32.5</v>
      </c>
      <c r="E136" s="111">
        <v>23.75</v>
      </c>
      <c r="F136" s="111">
        <v>22.625</v>
      </c>
      <c r="G136" s="111">
        <v>425.125</v>
      </c>
      <c r="H136" s="111">
        <v>22.75</v>
      </c>
      <c r="I136" s="111">
        <v>347.75</v>
      </c>
      <c r="J136" s="111">
        <v>93.25</v>
      </c>
      <c r="K136" s="111">
        <v>113.375</v>
      </c>
      <c r="L136" s="111">
        <v>75.5</v>
      </c>
      <c r="M136" s="111">
        <v>96.875</v>
      </c>
      <c r="N136" s="111">
        <v>138.75</v>
      </c>
      <c r="O136" s="111">
        <v>1666.5</v>
      </c>
      <c r="P136" s="111">
        <v>116</v>
      </c>
      <c r="Q136" s="111">
        <v>265.25</v>
      </c>
      <c r="R136" s="111">
        <v>1565307.5</v>
      </c>
      <c r="S136" s="111">
        <v>1568757.375</v>
      </c>
    </row>
    <row r="137" spans="1:19" ht="12.75">
      <c r="A137" s="140" t="s">
        <v>173</v>
      </c>
      <c r="B137" s="111">
        <v>4.72</v>
      </c>
      <c r="C137" s="111">
        <v>23.36</v>
      </c>
      <c r="D137" s="111">
        <v>66</v>
      </c>
      <c r="E137" s="111">
        <v>176.64</v>
      </c>
      <c r="F137" s="111">
        <v>835.04</v>
      </c>
      <c r="G137" s="111">
        <v>20555.36</v>
      </c>
      <c r="H137" s="111">
        <v>38682.08</v>
      </c>
      <c r="I137" s="111">
        <v>167190.64</v>
      </c>
      <c r="J137" s="111">
        <v>87610.8</v>
      </c>
      <c r="K137" s="111">
        <v>83370.08</v>
      </c>
      <c r="L137" s="111">
        <v>61343.76</v>
      </c>
      <c r="M137" s="111">
        <v>13288.72</v>
      </c>
      <c r="N137" s="111">
        <v>27758.32</v>
      </c>
      <c r="O137" s="111">
        <v>2959.12</v>
      </c>
      <c r="P137" s="111">
        <v>197.76</v>
      </c>
      <c r="Q137" s="111">
        <v>1589.52</v>
      </c>
      <c r="R137" s="111">
        <v>695.6</v>
      </c>
      <c r="S137" s="111">
        <v>506347.52</v>
      </c>
    </row>
    <row r="138" spans="1:19" ht="12.75">
      <c r="A138" s="140" t="s">
        <v>172</v>
      </c>
      <c r="B138" s="111">
        <v>11.275</v>
      </c>
      <c r="C138" s="111">
        <v>11.715</v>
      </c>
      <c r="D138" s="111">
        <v>18.315</v>
      </c>
      <c r="E138" s="111">
        <v>102.245</v>
      </c>
      <c r="F138" s="111">
        <v>90.86</v>
      </c>
      <c r="G138" s="111">
        <v>67.155</v>
      </c>
      <c r="H138" s="111">
        <v>204.105</v>
      </c>
      <c r="I138" s="111">
        <v>558.36</v>
      </c>
      <c r="J138" s="111">
        <v>9400.93</v>
      </c>
      <c r="K138" s="111">
        <v>48624.73</v>
      </c>
      <c r="L138" s="111">
        <v>46554.145</v>
      </c>
      <c r="M138" s="111">
        <v>22579.7</v>
      </c>
      <c r="N138" s="111">
        <v>6524.43</v>
      </c>
      <c r="O138" s="111">
        <v>78768.30500000001</v>
      </c>
      <c r="P138" s="111">
        <v>43710.755</v>
      </c>
      <c r="Q138" s="111">
        <v>67752.63</v>
      </c>
      <c r="R138" s="111">
        <v>103695.515</v>
      </c>
      <c r="S138" s="111">
        <v>428675.17000000004</v>
      </c>
    </row>
    <row r="139" spans="1:19" ht="12.75">
      <c r="A139" s="109" t="s">
        <v>4</v>
      </c>
      <c r="B139" s="111">
        <v>3184.875</v>
      </c>
      <c r="C139" s="111">
        <v>2794.95</v>
      </c>
      <c r="D139" s="111">
        <v>191103.07499999998</v>
      </c>
      <c r="E139" s="111">
        <v>985218.225</v>
      </c>
      <c r="F139" s="111">
        <v>877410.975</v>
      </c>
      <c r="G139" s="111">
        <v>285367.65</v>
      </c>
      <c r="H139" s="111">
        <v>97462.575</v>
      </c>
      <c r="I139" s="111">
        <v>90437.625</v>
      </c>
      <c r="J139" s="111">
        <v>61059.975</v>
      </c>
      <c r="K139" s="111">
        <v>33456.75</v>
      </c>
      <c r="L139" s="111">
        <v>5073.675</v>
      </c>
      <c r="M139" s="111">
        <v>2266.275</v>
      </c>
      <c r="N139" s="111">
        <v>306.15</v>
      </c>
      <c r="O139" s="111">
        <v>555.3</v>
      </c>
      <c r="P139" s="111">
        <v>2417.025</v>
      </c>
      <c r="Q139" s="111">
        <v>136.95</v>
      </c>
      <c r="R139" s="111">
        <v>1000.125</v>
      </c>
      <c r="S139" s="111">
        <v>2639252.175</v>
      </c>
    </row>
    <row r="140" spans="1:19" ht="12.75">
      <c r="A140" s="109" t="s">
        <v>188</v>
      </c>
      <c r="B140" s="111">
        <v>71895.902</v>
      </c>
      <c r="C140" s="111">
        <v>418234.49</v>
      </c>
      <c r="D140" s="111">
        <v>884136.0080000001</v>
      </c>
      <c r="E140" s="111">
        <v>918339.202</v>
      </c>
      <c r="F140" s="111">
        <v>3105340.4159999997</v>
      </c>
      <c r="G140" s="111">
        <v>10549756.947999999</v>
      </c>
      <c r="H140" s="111">
        <v>12142384.69</v>
      </c>
      <c r="I140" s="111">
        <v>11423758.413999999</v>
      </c>
      <c r="J140" s="111">
        <v>11482945.443</v>
      </c>
      <c r="K140" s="111">
        <v>6993775.751999999</v>
      </c>
      <c r="L140" s="111">
        <v>4832172.6680000005</v>
      </c>
      <c r="M140" s="111">
        <v>3441927.19</v>
      </c>
      <c r="N140" s="111">
        <v>1688682.007</v>
      </c>
      <c r="O140" s="111">
        <v>1098254.802</v>
      </c>
      <c r="P140" s="111">
        <v>859589.2050000001</v>
      </c>
      <c r="Q140" s="111">
        <v>379577.26900000003</v>
      </c>
      <c r="R140" s="111">
        <v>746688.34</v>
      </c>
      <c r="S140" s="111">
        <v>71037458.74599999</v>
      </c>
    </row>
    <row r="141" spans="1:19" ht="12.75">
      <c r="A141" s="140" t="s">
        <v>152</v>
      </c>
      <c r="B141" s="111">
        <v>0.04</v>
      </c>
      <c r="C141" s="111">
        <v>0</v>
      </c>
      <c r="D141" s="111">
        <v>0</v>
      </c>
      <c r="E141" s="111">
        <v>0.02</v>
      </c>
      <c r="F141" s="111">
        <v>0</v>
      </c>
      <c r="G141" s="111">
        <v>0</v>
      </c>
      <c r="H141" s="111">
        <v>0</v>
      </c>
      <c r="I141" s="111">
        <v>0</v>
      </c>
      <c r="J141" s="111">
        <v>0.005</v>
      </c>
      <c r="K141" s="111">
        <v>0</v>
      </c>
      <c r="L141" s="111">
        <v>0.02</v>
      </c>
      <c r="M141" s="111">
        <v>0.26</v>
      </c>
      <c r="N141" s="111">
        <v>0.075</v>
      </c>
      <c r="O141" s="111">
        <v>0.31</v>
      </c>
      <c r="P141" s="111">
        <v>0.025</v>
      </c>
      <c r="Q141" s="111">
        <v>0.365</v>
      </c>
      <c r="R141" s="111">
        <v>51064.77</v>
      </c>
      <c r="S141" s="111">
        <v>51065.89</v>
      </c>
    </row>
    <row r="142" spans="1:19" ht="12.75">
      <c r="A142" s="140" t="s">
        <v>153</v>
      </c>
      <c r="B142" s="111">
        <v>45.952</v>
      </c>
      <c r="C142" s="111">
        <v>38148.32</v>
      </c>
      <c r="D142" s="111">
        <v>162441.248</v>
      </c>
      <c r="E142" s="111">
        <v>5976.832</v>
      </c>
      <c r="F142" s="111">
        <v>7888.416</v>
      </c>
      <c r="G142" s="111">
        <v>6186.048</v>
      </c>
      <c r="H142" s="111">
        <v>101557.6</v>
      </c>
      <c r="I142" s="111">
        <v>57720.224</v>
      </c>
      <c r="J142" s="111">
        <v>115471.808</v>
      </c>
      <c r="K142" s="111">
        <v>75997.792</v>
      </c>
      <c r="L142" s="111">
        <v>12063.968</v>
      </c>
      <c r="M142" s="111">
        <v>5709.28</v>
      </c>
      <c r="N142" s="111">
        <v>6224.352</v>
      </c>
      <c r="O142" s="111">
        <v>7047.072</v>
      </c>
      <c r="P142" s="111">
        <v>1256.8</v>
      </c>
      <c r="Q142" s="111">
        <v>27267.104</v>
      </c>
      <c r="R142" s="111">
        <v>15539.2</v>
      </c>
      <c r="S142" s="111">
        <v>646542.0160000001</v>
      </c>
    </row>
    <row r="143" spans="1:19" ht="12.75">
      <c r="A143" s="140" t="s">
        <v>154</v>
      </c>
      <c r="B143" s="111">
        <v>48402.32</v>
      </c>
      <c r="C143" s="111">
        <v>116757.2</v>
      </c>
      <c r="D143" s="111">
        <v>100904.64</v>
      </c>
      <c r="E143" s="111">
        <v>82779.96</v>
      </c>
      <c r="F143" s="111">
        <v>1797214.92</v>
      </c>
      <c r="G143" s="111">
        <v>6372086.96</v>
      </c>
      <c r="H143" s="111">
        <v>6272070.640000001</v>
      </c>
      <c r="I143" s="111">
        <v>3731421.4</v>
      </c>
      <c r="J143" s="111">
        <v>4844430.76</v>
      </c>
      <c r="K143" s="111">
        <v>2967689.56</v>
      </c>
      <c r="L143" s="111">
        <v>1857127.08</v>
      </c>
      <c r="M143" s="111">
        <v>900094.88</v>
      </c>
      <c r="N143" s="111">
        <v>502661.44</v>
      </c>
      <c r="O143" s="111">
        <v>290408</v>
      </c>
      <c r="P143" s="111">
        <v>125803.2</v>
      </c>
      <c r="Q143" s="111">
        <v>66461.6</v>
      </c>
      <c r="R143" s="111">
        <v>164969.84</v>
      </c>
      <c r="S143" s="111">
        <v>30241284.4</v>
      </c>
    </row>
    <row r="144" spans="1:19" ht="12.75">
      <c r="A144" s="140" t="s">
        <v>155</v>
      </c>
      <c r="B144" s="111">
        <v>4985.75</v>
      </c>
      <c r="C144" s="111">
        <v>127983.45</v>
      </c>
      <c r="D144" s="111">
        <v>547819.8</v>
      </c>
      <c r="E144" s="111">
        <v>798529.75</v>
      </c>
      <c r="F144" s="111">
        <v>1063369.8</v>
      </c>
      <c r="G144" s="111">
        <v>3745708.9</v>
      </c>
      <c r="H144" s="111">
        <v>5258212.85</v>
      </c>
      <c r="I144" s="111">
        <v>6954183.350000001</v>
      </c>
      <c r="J144" s="111">
        <v>6176243.350000001</v>
      </c>
      <c r="K144" s="111">
        <v>3788708.8</v>
      </c>
      <c r="L144" s="111">
        <v>2915018.4</v>
      </c>
      <c r="M144" s="111">
        <v>2513528.05</v>
      </c>
      <c r="N144" s="111">
        <v>1156059.9</v>
      </c>
      <c r="O144" s="111">
        <v>793173.5</v>
      </c>
      <c r="P144" s="111">
        <v>728819.9</v>
      </c>
      <c r="Q144" s="111">
        <v>284049.4</v>
      </c>
      <c r="R144" s="111">
        <v>506200.05</v>
      </c>
      <c r="S144" s="111">
        <v>37362594.99999999</v>
      </c>
    </row>
    <row r="145" spans="1:19" ht="12.75">
      <c r="A145" s="140" t="s">
        <v>156</v>
      </c>
      <c r="B145" s="111">
        <v>18461.84</v>
      </c>
      <c r="C145" s="111">
        <v>135345.52</v>
      </c>
      <c r="D145" s="111">
        <v>72970.32</v>
      </c>
      <c r="E145" s="111">
        <v>31052.64</v>
      </c>
      <c r="F145" s="111">
        <v>236867.28</v>
      </c>
      <c r="G145" s="111">
        <v>425775.04</v>
      </c>
      <c r="H145" s="111">
        <v>510543.6</v>
      </c>
      <c r="I145" s="111">
        <v>680433.44</v>
      </c>
      <c r="J145" s="111">
        <v>346799.52</v>
      </c>
      <c r="K145" s="111">
        <v>161379.6</v>
      </c>
      <c r="L145" s="111">
        <v>47963.2</v>
      </c>
      <c r="M145" s="111">
        <v>22594.72</v>
      </c>
      <c r="N145" s="111">
        <v>23736.24</v>
      </c>
      <c r="O145" s="111">
        <v>7625.92</v>
      </c>
      <c r="P145" s="111">
        <v>3709.28</v>
      </c>
      <c r="Q145" s="111">
        <v>1798.8</v>
      </c>
      <c r="R145" s="111">
        <v>8914.48</v>
      </c>
      <c r="S145" s="111">
        <v>2735971.44</v>
      </c>
    </row>
    <row r="146" spans="1:19" ht="12.75" hidden="1">
      <c r="A146" s="109" t="s">
        <v>135</v>
      </c>
      <c r="B146" s="111">
        <v>57899.398</v>
      </c>
      <c r="C146" s="111">
        <v>377828.948</v>
      </c>
      <c r="D146" s="111">
        <v>773085.858</v>
      </c>
      <c r="E146" s="111">
        <v>878385.416</v>
      </c>
      <c r="F146" s="111">
        <v>3021357.624</v>
      </c>
      <c r="G146" s="111">
        <v>9706963.102</v>
      </c>
      <c r="H146" s="111">
        <v>10967560.514</v>
      </c>
      <c r="I146" s="111">
        <v>9848012.146000002</v>
      </c>
      <c r="J146" s="111">
        <v>10193168.699000001</v>
      </c>
      <c r="K146" s="111">
        <v>5846421.948</v>
      </c>
      <c r="L146" s="111">
        <v>3550499.692</v>
      </c>
      <c r="M146" s="111">
        <v>2724829.024</v>
      </c>
      <c r="N146" s="111">
        <v>1218183.113</v>
      </c>
      <c r="O146" s="111">
        <v>640599.844</v>
      </c>
      <c r="P146" s="111">
        <v>433200.441</v>
      </c>
      <c r="Q146" s="111">
        <v>204449.65300000002</v>
      </c>
      <c r="R146" s="111">
        <v>391659.13</v>
      </c>
      <c r="S146" s="111">
        <v>60834104.55</v>
      </c>
    </row>
    <row r="147" spans="1:19" ht="12.75" hidden="1">
      <c r="A147" s="140" t="s">
        <v>157</v>
      </c>
      <c r="B147" s="111">
        <v>0.04</v>
      </c>
      <c r="C147" s="111">
        <v>0</v>
      </c>
      <c r="D147" s="111">
        <v>0</v>
      </c>
      <c r="E147" s="111">
        <v>0.02</v>
      </c>
      <c r="F147" s="111">
        <v>0</v>
      </c>
      <c r="G147" s="111">
        <v>0</v>
      </c>
      <c r="H147" s="111">
        <v>0</v>
      </c>
      <c r="I147" s="111">
        <v>0</v>
      </c>
      <c r="J147" s="111">
        <v>0.005</v>
      </c>
      <c r="K147" s="111">
        <v>0</v>
      </c>
      <c r="L147" s="111">
        <v>0.02</v>
      </c>
      <c r="M147" s="111">
        <v>0.26</v>
      </c>
      <c r="N147" s="111">
        <v>0.075</v>
      </c>
      <c r="O147" s="111">
        <v>0.31</v>
      </c>
      <c r="P147" s="111">
        <v>0.025</v>
      </c>
      <c r="Q147" s="111">
        <v>0.365</v>
      </c>
      <c r="R147" s="111">
        <v>51064.77</v>
      </c>
      <c r="S147" s="111">
        <v>51065.89</v>
      </c>
    </row>
    <row r="148" spans="1:19" ht="12.75" hidden="1">
      <c r="A148" s="140" t="s">
        <v>158</v>
      </c>
      <c r="B148" s="111">
        <v>9.088000000000001</v>
      </c>
      <c r="C148" s="111">
        <v>24944.288</v>
      </c>
      <c r="D148" s="111">
        <v>91570.048</v>
      </c>
      <c r="E148" s="111">
        <v>2834.3360000000002</v>
      </c>
      <c r="F148" s="111">
        <v>7749.184</v>
      </c>
      <c r="G148" s="111">
        <v>5896.352</v>
      </c>
      <c r="H148" s="111">
        <v>98829.664</v>
      </c>
      <c r="I148" s="111">
        <v>34821.536</v>
      </c>
      <c r="J148" s="111">
        <v>92201.18400000001</v>
      </c>
      <c r="K148" s="111">
        <v>47505.568</v>
      </c>
      <c r="L148" s="111">
        <v>10516.352</v>
      </c>
      <c r="M148" s="111">
        <v>4424.544</v>
      </c>
      <c r="N148" s="111">
        <v>6163.168000000001</v>
      </c>
      <c r="O148" s="111">
        <v>6281.8240000000005</v>
      </c>
      <c r="P148" s="111">
        <v>1077.536</v>
      </c>
      <c r="Q148" s="111">
        <v>2919.0080000000003</v>
      </c>
      <c r="R148" s="111">
        <v>6619.52</v>
      </c>
      <c r="S148" s="111">
        <v>444363.20000000007</v>
      </c>
    </row>
    <row r="149" spans="1:19" ht="12.75" hidden="1">
      <c r="A149" s="140" t="s">
        <v>159</v>
      </c>
      <c r="B149" s="111">
        <v>37461.48</v>
      </c>
      <c r="C149" s="111">
        <v>90673.64</v>
      </c>
      <c r="D149" s="111">
        <v>90494.68</v>
      </c>
      <c r="E149" s="111">
        <v>56597.56</v>
      </c>
      <c r="F149" s="111">
        <v>1722001.24</v>
      </c>
      <c r="G149" s="111">
        <v>5642152.96</v>
      </c>
      <c r="H149" s="111">
        <v>5376163.64</v>
      </c>
      <c r="I149" s="111">
        <v>2949643.72</v>
      </c>
      <c r="J149" s="111">
        <v>4205557.56</v>
      </c>
      <c r="K149" s="111">
        <v>2508497.08</v>
      </c>
      <c r="L149" s="111">
        <v>1319686.68</v>
      </c>
      <c r="M149" s="111">
        <v>680177.64</v>
      </c>
      <c r="N149" s="111">
        <v>353041.72</v>
      </c>
      <c r="O149" s="111">
        <v>101623.96</v>
      </c>
      <c r="P149" s="111">
        <v>17951.32</v>
      </c>
      <c r="Q149" s="111">
        <v>6259.04</v>
      </c>
      <c r="R149" s="111">
        <v>38374.52</v>
      </c>
      <c r="S149" s="111">
        <v>25196358.44</v>
      </c>
    </row>
    <row r="150" spans="1:19" ht="12.75" hidden="1">
      <c r="A150" s="140" t="s">
        <v>160</v>
      </c>
      <c r="B150" s="111">
        <v>1967.35</v>
      </c>
      <c r="C150" s="111">
        <v>127823.5</v>
      </c>
      <c r="D150" s="111">
        <v>520767.85</v>
      </c>
      <c r="E150" s="111">
        <v>787928.3</v>
      </c>
      <c r="F150" s="111">
        <v>1055448.8</v>
      </c>
      <c r="G150" s="111">
        <v>3633215.95</v>
      </c>
      <c r="H150" s="111">
        <v>4982206.25</v>
      </c>
      <c r="I150" s="111">
        <v>6184667.850000001</v>
      </c>
      <c r="J150" s="111">
        <v>5558105.15</v>
      </c>
      <c r="K150" s="111">
        <v>3135285.3</v>
      </c>
      <c r="L150" s="111">
        <v>2174700.8</v>
      </c>
      <c r="M150" s="111">
        <v>2021314.5</v>
      </c>
      <c r="N150" s="111">
        <v>844307.75</v>
      </c>
      <c r="O150" s="111">
        <v>527785.75</v>
      </c>
      <c r="P150" s="111">
        <v>411913</v>
      </c>
      <c r="Q150" s="111">
        <v>194212.6</v>
      </c>
      <c r="R150" s="111">
        <v>287821.2</v>
      </c>
      <c r="S150" s="111">
        <v>32449471.900000002</v>
      </c>
    </row>
    <row r="151" spans="1:19" ht="12.75" hidden="1">
      <c r="A151" s="140" t="s">
        <v>161</v>
      </c>
      <c r="B151" s="111">
        <v>18461.44</v>
      </c>
      <c r="C151" s="111">
        <v>134387.52</v>
      </c>
      <c r="D151" s="111">
        <v>70253.28</v>
      </c>
      <c r="E151" s="111">
        <v>31025.2</v>
      </c>
      <c r="F151" s="111">
        <v>236158.4</v>
      </c>
      <c r="G151" s="111">
        <v>425697.84</v>
      </c>
      <c r="H151" s="111">
        <v>510360.96</v>
      </c>
      <c r="I151" s="111">
        <v>678879.04</v>
      </c>
      <c r="J151" s="111">
        <v>337304.8</v>
      </c>
      <c r="K151" s="111">
        <v>155134</v>
      </c>
      <c r="L151" s="111">
        <v>45595.84</v>
      </c>
      <c r="M151" s="111">
        <v>18912.08</v>
      </c>
      <c r="N151" s="111">
        <v>14670.4</v>
      </c>
      <c r="O151" s="111">
        <v>4908</v>
      </c>
      <c r="P151" s="111">
        <v>2258.56</v>
      </c>
      <c r="Q151" s="111">
        <v>1058.64</v>
      </c>
      <c r="R151" s="111">
        <v>7779.12</v>
      </c>
      <c r="S151" s="111">
        <v>2692845.1199999996</v>
      </c>
    </row>
    <row r="152" spans="1:19" ht="12.75" hidden="1">
      <c r="A152" s="109" t="s">
        <v>136</v>
      </c>
      <c r="B152" s="111">
        <v>3522.0139999999997</v>
      </c>
      <c r="C152" s="111">
        <v>40326.642</v>
      </c>
      <c r="D152" s="111">
        <v>101113.56999999999</v>
      </c>
      <c r="E152" s="111">
        <v>25078.318000000003</v>
      </c>
      <c r="F152" s="111">
        <v>67847.576</v>
      </c>
      <c r="G152" s="111">
        <v>828652.5440000001</v>
      </c>
      <c r="H152" s="111">
        <v>1028960.9339999999</v>
      </c>
      <c r="I152" s="111">
        <v>1388216.36</v>
      </c>
      <c r="J152" s="111">
        <v>1016998.196</v>
      </c>
      <c r="K152" s="111">
        <v>997853.838</v>
      </c>
      <c r="L152" s="111">
        <v>963344.522</v>
      </c>
      <c r="M152" s="111">
        <v>565934.992</v>
      </c>
      <c r="N152" s="111">
        <v>371318.554</v>
      </c>
      <c r="O152" s="111">
        <v>344391.708</v>
      </c>
      <c r="P152" s="111">
        <v>363773.706</v>
      </c>
      <c r="Q152" s="111">
        <v>104467.086</v>
      </c>
      <c r="R152" s="111">
        <v>271448.55799999996</v>
      </c>
      <c r="S152" s="111">
        <v>8483249.118</v>
      </c>
    </row>
    <row r="153" spans="1:19" ht="12.75" hidden="1">
      <c r="A153" s="140" t="s">
        <v>162</v>
      </c>
      <c r="B153" s="111">
        <v>0</v>
      </c>
      <c r="C153" s="111">
        <v>0</v>
      </c>
      <c r="D153" s="111">
        <v>0</v>
      </c>
      <c r="E153" s="111">
        <v>0</v>
      </c>
      <c r="F153" s="111">
        <v>0</v>
      </c>
      <c r="G153" s="111">
        <v>0</v>
      </c>
      <c r="H153" s="111">
        <v>0</v>
      </c>
      <c r="I153" s="111">
        <v>0</v>
      </c>
      <c r="J153" s="111">
        <v>0</v>
      </c>
      <c r="K153" s="111">
        <v>0</v>
      </c>
      <c r="L153" s="111">
        <v>0</v>
      </c>
      <c r="M153" s="111">
        <v>0</v>
      </c>
      <c r="N153" s="111">
        <v>0</v>
      </c>
      <c r="O153" s="111">
        <v>0</v>
      </c>
      <c r="P153" s="111">
        <v>0</v>
      </c>
      <c r="Q153" s="111">
        <v>0</v>
      </c>
      <c r="R153" s="111">
        <v>0</v>
      </c>
      <c r="S153" s="111">
        <v>0</v>
      </c>
    </row>
    <row r="154" spans="1:19" ht="12.75" hidden="1">
      <c r="A154" s="140" t="s">
        <v>163</v>
      </c>
      <c r="B154" s="111">
        <v>36.864000000000004</v>
      </c>
      <c r="C154" s="111">
        <v>13204.032000000001</v>
      </c>
      <c r="D154" s="111">
        <v>70871.2</v>
      </c>
      <c r="E154" s="111">
        <v>3142.5280000000002</v>
      </c>
      <c r="F154" s="111">
        <v>131.936</v>
      </c>
      <c r="G154" s="111">
        <v>73.984</v>
      </c>
      <c r="H154" s="111">
        <v>1796.544</v>
      </c>
      <c r="I154" s="111">
        <v>22741.28</v>
      </c>
      <c r="J154" s="111">
        <v>23257.216</v>
      </c>
      <c r="K154" s="111">
        <v>28372.448</v>
      </c>
      <c r="L154" s="111">
        <v>1540.992</v>
      </c>
      <c r="M154" s="111">
        <v>1273.152</v>
      </c>
      <c r="N154" s="111">
        <v>43.264</v>
      </c>
      <c r="O154" s="111">
        <v>486.528</v>
      </c>
      <c r="P154" s="111">
        <v>15.936</v>
      </c>
      <c r="Q154" s="111">
        <v>190.816</v>
      </c>
      <c r="R154" s="111">
        <v>2925.248</v>
      </c>
      <c r="S154" s="111">
        <v>170103.96799999994</v>
      </c>
    </row>
    <row r="155" spans="1:19" ht="12.75" hidden="1">
      <c r="A155" s="140" t="s">
        <v>164</v>
      </c>
      <c r="B155" s="111">
        <v>510.8</v>
      </c>
      <c r="C155" s="111">
        <v>26046.36</v>
      </c>
      <c r="D155" s="111">
        <v>10225.48</v>
      </c>
      <c r="E155" s="111">
        <v>14794.48</v>
      </c>
      <c r="F155" s="111">
        <v>61548.56</v>
      </c>
      <c r="G155" s="111">
        <v>728796.56</v>
      </c>
      <c r="H155" s="111">
        <v>792790.44</v>
      </c>
      <c r="I155" s="111">
        <v>713528.52</v>
      </c>
      <c r="J155" s="111">
        <v>460441.28</v>
      </c>
      <c r="K155" s="111">
        <v>359041.52</v>
      </c>
      <c r="L155" s="111">
        <v>295173</v>
      </c>
      <c r="M155" s="111">
        <v>128694.8</v>
      </c>
      <c r="N155" s="111">
        <v>81495.12</v>
      </c>
      <c r="O155" s="111">
        <v>86371.96</v>
      </c>
      <c r="P155" s="111">
        <v>54293.4</v>
      </c>
      <c r="Q155" s="111">
        <v>21553.96</v>
      </c>
      <c r="R155" s="111">
        <v>90306.8</v>
      </c>
      <c r="S155" s="111">
        <v>3925613.04</v>
      </c>
    </row>
    <row r="156" spans="1:19" ht="12.75" hidden="1">
      <c r="A156" s="140" t="s">
        <v>165</v>
      </c>
      <c r="B156" s="111">
        <v>2973.95</v>
      </c>
      <c r="C156" s="111">
        <v>118.25</v>
      </c>
      <c r="D156" s="111">
        <v>17299.85</v>
      </c>
      <c r="E156" s="111">
        <v>7113.95</v>
      </c>
      <c r="F156" s="111">
        <v>5458.2</v>
      </c>
      <c r="G156" s="111">
        <v>99704.8</v>
      </c>
      <c r="H156" s="111">
        <v>234194.75</v>
      </c>
      <c r="I156" s="111">
        <v>650396.4</v>
      </c>
      <c r="J156" s="111">
        <v>523809.7</v>
      </c>
      <c r="K156" s="111">
        <v>604194.75</v>
      </c>
      <c r="L156" s="111">
        <v>664266.85</v>
      </c>
      <c r="M156" s="111">
        <v>432285.6</v>
      </c>
      <c r="N156" s="111">
        <v>280715.05</v>
      </c>
      <c r="O156" s="111">
        <v>254816.5</v>
      </c>
      <c r="P156" s="111">
        <v>308013.65</v>
      </c>
      <c r="Q156" s="111">
        <v>81982.15</v>
      </c>
      <c r="R156" s="111">
        <v>177081.15</v>
      </c>
      <c r="S156" s="111">
        <v>4344425.55</v>
      </c>
    </row>
    <row r="157" spans="1:19" ht="12.75" hidden="1">
      <c r="A157" s="140" t="s">
        <v>166</v>
      </c>
      <c r="B157" s="111">
        <v>0.4</v>
      </c>
      <c r="C157" s="111">
        <v>958</v>
      </c>
      <c r="D157" s="111">
        <v>2717.04</v>
      </c>
      <c r="E157" s="111">
        <v>27.36</v>
      </c>
      <c r="F157" s="111">
        <v>708.88</v>
      </c>
      <c r="G157" s="111">
        <v>77.2</v>
      </c>
      <c r="H157" s="111">
        <v>179.2</v>
      </c>
      <c r="I157" s="111">
        <v>1550.16</v>
      </c>
      <c r="J157" s="111">
        <v>9490</v>
      </c>
      <c r="K157" s="111">
        <v>6245.12</v>
      </c>
      <c r="L157" s="111">
        <v>2363.68</v>
      </c>
      <c r="M157" s="111">
        <v>3681.44</v>
      </c>
      <c r="N157" s="111">
        <v>9065.12</v>
      </c>
      <c r="O157" s="111">
        <v>2716.72</v>
      </c>
      <c r="P157" s="111">
        <v>1450.72</v>
      </c>
      <c r="Q157" s="111">
        <v>740.16</v>
      </c>
      <c r="R157" s="111">
        <v>1135.36</v>
      </c>
      <c r="S157" s="111">
        <v>43106.560000000005</v>
      </c>
    </row>
    <row r="158" spans="1:19" ht="12.75" hidden="1">
      <c r="A158" s="109" t="s">
        <v>5</v>
      </c>
      <c r="B158" s="111">
        <v>10474.58</v>
      </c>
      <c r="C158" s="111">
        <v>78.94</v>
      </c>
      <c r="D158" s="111">
        <v>9936.58</v>
      </c>
      <c r="E158" s="111">
        <v>14875.509999999998</v>
      </c>
      <c r="F158" s="111">
        <v>16135.216</v>
      </c>
      <c r="G158" s="111">
        <v>14141.27</v>
      </c>
      <c r="H158" s="111">
        <v>145863.202</v>
      </c>
      <c r="I158" s="111">
        <v>187529.908</v>
      </c>
      <c r="J158" s="111">
        <v>272778.468</v>
      </c>
      <c r="K158" s="111">
        <v>149499.98400000003</v>
      </c>
      <c r="L158" s="111">
        <v>318328.45399999997</v>
      </c>
      <c r="M158" s="111">
        <v>151163.262</v>
      </c>
      <c r="N158" s="111">
        <v>99180.47000000002</v>
      </c>
      <c r="O158" s="111">
        <v>113263.28799999999</v>
      </c>
      <c r="P158" s="111">
        <v>62615.018000000004</v>
      </c>
      <c r="Q158" s="111">
        <v>70660.54</v>
      </c>
      <c r="R158" s="111">
        <v>83580.652</v>
      </c>
      <c r="S158" s="111">
        <v>1720105.3419999997</v>
      </c>
    </row>
    <row r="159" spans="1:19" ht="12.75" hidden="1">
      <c r="A159" s="140"/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2.75" hidden="1">
      <c r="A160" s="140" t="s">
        <v>167</v>
      </c>
      <c r="B160" s="111">
        <v>0</v>
      </c>
      <c r="C160" s="111">
        <v>0</v>
      </c>
      <c r="D160" s="111">
        <v>0</v>
      </c>
      <c r="E160" s="111">
        <v>0</v>
      </c>
      <c r="F160" s="111">
        <v>7.296</v>
      </c>
      <c r="G160" s="111">
        <v>215.68</v>
      </c>
      <c r="H160" s="111">
        <v>931.392</v>
      </c>
      <c r="I160" s="111">
        <v>157.40800000000002</v>
      </c>
      <c r="J160" s="111">
        <v>13.408</v>
      </c>
      <c r="K160" s="111">
        <v>119.744</v>
      </c>
      <c r="L160" s="111">
        <v>6.6240000000000006</v>
      </c>
      <c r="M160" s="111">
        <v>11.552</v>
      </c>
      <c r="N160" s="111">
        <v>17.92</v>
      </c>
      <c r="O160" s="111">
        <v>278.688</v>
      </c>
      <c r="P160" s="111">
        <v>163.328</v>
      </c>
      <c r="Q160" s="111">
        <v>24157.28</v>
      </c>
      <c r="R160" s="111">
        <v>5994.432</v>
      </c>
      <c r="S160" s="111">
        <v>32074.752</v>
      </c>
    </row>
    <row r="161" spans="1:19" ht="12.75" hidden="1">
      <c r="A161" s="140" t="s">
        <v>168</v>
      </c>
      <c r="B161" s="111">
        <v>10430.08</v>
      </c>
      <c r="C161" s="111">
        <v>37.24</v>
      </c>
      <c r="D161" s="111">
        <v>184.48</v>
      </c>
      <c r="E161" s="111">
        <v>11387.96</v>
      </c>
      <c r="F161" s="111">
        <v>13665.12</v>
      </c>
      <c r="G161" s="111">
        <v>1137.44</v>
      </c>
      <c r="H161" s="111">
        <v>103116.6</v>
      </c>
      <c r="I161" s="111">
        <v>68249.16</v>
      </c>
      <c r="J161" s="111">
        <v>178431.92</v>
      </c>
      <c r="K161" s="111">
        <v>100150.96</v>
      </c>
      <c r="L161" s="111">
        <v>242267.4</v>
      </c>
      <c r="M161" s="111">
        <v>91222.48</v>
      </c>
      <c r="N161" s="111">
        <v>68124.6</v>
      </c>
      <c r="O161" s="111">
        <v>102412.12</v>
      </c>
      <c r="P161" s="111">
        <v>53558.44</v>
      </c>
      <c r="Q161" s="111">
        <v>38648.56</v>
      </c>
      <c r="R161" s="111">
        <v>36288.52</v>
      </c>
      <c r="S161" s="111">
        <v>1119313.08</v>
      </c>
    </row>
    <row r="162" spans="1:19" ht="12.75" hidden="1">
      <c r="A162" s="140" t="s">
        <v>169</v>
      </c>
      <c r="B162" s="111">
        <v>44.5</v>
      </c>
      <c r="C162" s="111">
        <v>41.7</v>
      </c>
      <c r="D162" s="111">
        <v>9752.1</v>
      </c>
      <c r="E162" s="111">
        <v>3487.55</v>
      </c>
      <c r="F162" s="111">
        <v>2462.8</v>
      </c>
      <c r="G162" s="111">
        <v>12788.15</v>
      </c>
      <c r="H162" s="111">
        <v>41811.85</v>
      </c>
      <c r="I162" s="111">
        <v>119119.1</v>
      </c>
      <c r="J162" s="111">
        <v>94328.5</v>
      </c>
      <c r="K162" s="111">
        <v>49228.8</v>
      </c>
      <c r="L162" s="111">
        <v>76050.75</v>
      </c>
      <c r="M162" s="111">
        <v>59927.95</v>
      </c>
      <c r="N162" s="111">
        <v>31037.15</v>
      </c>
      <c r="O162" s="111">
        <v>10571.2</v>
      </c>
      <c r="P162" s="111">
        <v>8893.25</v>
      </c>
      <c r="Q162" s="111">
        <v>7854.7</v>
      </c>
      <c r="R162" s="111">
        <v>41297.7</v>
      </c>
      <c r="S162" s="111">
        <v>568697.75</v>
      </c>
    </row>
    <row r="163" spans="1:19" ht="12.75" hidden="1">
      <c r="A163" s="140" t="s">
        <v>170</v>
      </c>
      <c r="B163" s="111">
        <v>0</v>
      </c>
      <c r="C163" s="111">
        <v>0</v>
      </c>
      <c r="D163" s="111">
        <v>0</v>
      </c>
      <c r="E163" s="111">
        <v>0</v>
      </c>
      <c r="F163" s="111">
        <v>0</v>
      </c>
      <c r="G163" s="111">
        <v>0</v>
      </c>
      <c r="H163" s="111">
        <v>3.36</v>
      </c>
      <c r="I163" s="111">
        <v>4.24</v>
      </c>
      <c r="J163" s="111">
        <v>4.64</v>
      </c>
      <c r="K163" s="111">
        <v>0.48</v>
      </c>
      <c r="L163" s="111">
        <v>3.68</v>
      </c>
      <c r="M163" s="111">
        <v>1.28</v>
      </c>
      <c r="N163" s="111">
        <v>0.8</v>
      </c>
      <c r="O163" s="111">
        <v>1.28</v>
      </c>
      <c r="P163" s="111">
        <v>0</v>
      </c>
      <c r="Q163" s="111">
        <v>0</v>
      </c>
      <c r="R163" s="111">
        <v>0</v>
      </c>
      <c r="S163" s="111">
        <v>19.76</v>
      </c>
    </row>
    <row r="164" spans="1:19" ht="12.75">
      <c r="A164" s="109" t="s">
        <v>133</v>
      </c>
      <c r="B164" s="111">
        <v>37180.35</v>
      </c>
      <c r="C164" s="111">
        <v>911104.6200000001</v>
      </c>
      <c r="D164" s="111">
        <v>3015177.165</v>
      </c>
      <c r="E164" s="111">
        <v>1187195.085</v>
      </c>
      <c r="F164" s="111">
        <v>2924800.155</v>
      </c>
      <c r="G164" s="111">
        <v>2370796.455</v>
      </c>
      <c r="H164" s="111">
        <v>2664831.36</v>
      </c>
      <c r="I164" s="111">
        <v>2016583.905</v>
      </c>
      <c r="J164" s="111">
        <v>1155920.115</v>
      </c>
      <c r="K164" s="111">
        <v>757739.205</v>
      </c>
      <c r="L164" s="111">
        <v>615096.045</v>
      </c>
      <c r="M164" s="111">
        <v>434050.995</v>
      </c>
      <c r="N164" s="111">
        <v>523005.435</v>
      </c>
      <c r="O164" s="111">
        <v>291792.96</v>
      </c>
      <c r="P164" s="111">
        <v>379505.475</v>
      </c>
      <c r="Q164" s="111">
        <v>210942.9</v>
      </c>
      <c r="R164" s="111">
        <v>648902.9700000001</v>
      </c>
      <c r="S164" s="111">
        <v>20144625.195</v>
      </c>
    </row>
    <row r="165" spans="1:19" ht="12.75">
      <c r="A165" s="140" t="s">
        <v>149</v>
      </c>
      <c r="B165" s="111">
        <v>31093.425</v>
      </c>
      <c r="C165" s="111">
        <v>625795.8</v>
      </c>
      <c r="D165" s="111">
        <v>2282044.725</v>
      </c>
      <c r="E165" s="111">
        <v>484744.725</v>
      </c>
      <c r="F165" s="111">
        <v>266268.6</v>
      </c>
      <c r="G165" s="111">
        <v>215533.875</v>
      </c>
      <c r="H165" s="111">
        <v>123563.325</v>
      </c>
      <c r="I165" s="111">
        <v>39539.1</v>
      </c>
      <c r="J165" s="111">
        <v>21250.2</v>
      </c>
      <c r="K165" s="111">
        <v>3990.6</v>
      </c>
      <c r="L165" s="111">
        <v>1359.675</v>
      </c>
      <c r="M165" s="111">
        <v>660.225</v>
      </c>
      <c r="N165" s="111">
        <v>346.5</v>
      </c>
      <c r="O165" s="111">
        <v>542.25</v>
      </c>
      <c r="P165" s="111">
        <v>308.925</v>
      </c>
      <c r="Q165" s="111">
        <v>314.55</v>
      </c>
      <c r="R165" s="111">
        <v>3115.8</v>
      </c>
      <c r="S165" s="111">
        <v>4100472.3000000003</v>
      </c>
    </row>
    <row r="166" spans="1:19" ht="12.75">
      <c r="A166" s="140" t="s">
        <v>150</v>
      </c>
      <c r="B166" s="111">
        <v>6086.925</v>
      </c>
      <c r="C166" s="111">
        <v>285308.82</v>
      </c>
      <c r="D166" s="111">
        <v>733132.44</v>
      </c>
      <c r="E166" s="111">
        <v>702450.36</v>
      </c>
      <c r="F166" s="111">
        <v>2658531.5549999997</v>
      </c>
      <c r="G166" s="111">
        <v>2155262.58</v>
      </c>
      <c r="H166" s="111">
        <v>2541268.0349999997</v>
      </c>
      <c r="I166" s="111">
        <v>1977044.805</v>
      </c>
      <c r="J166" s="111">
        <v>1134669.915</v>
      </c>
      <c r="K166" s="111">
        <v>753748.605</v>
      </c>
      <c r="L166" s="111">
        <v>613736.37</v>
      </c>
      <c r="M166" s="111">
        <v>433390.77</v>
      </c>
      <c r="N166" s="111">
        <v>522658.935</v>
      </c>
      <c r="O166" s="111">
        <v>291250.71</v>
      </c>
      <c r="P166" s="111">
        <v>379196.55</v>
      </c>
      <c r="Q166" s="111">
        <v>210628.35</v>
      </c>
      <c r="R166" s="111">
        <v>645787.17</v>
      </c>
      <c r="S166" s="111">
        <v>16044152.895</v>
      </c>
    </row>
    <row r="167" spans="1:19" ht="12.75">
      <c r="A167" s="108" t="s">
        <v>0</v>
      </c>
      <c r="B167" s="107">
        <v>233841.89200000002</v>
      </c>
      <c r="C167" s="107">
        <v>1487306.355</v>
      </c>
      <c r="D167" s="107">
        <v>4182876.853</v>
      </c>
      <c r="E167" s="107">
        <v>3591410.207</v>
      </c>
      <c r="F167" s="107">
        <v>9253444.050999999</v>
      </c>
      <c r="G167" s="107">
        <v>25587397.313</v>
      </c>
      <c r="H167" s="107">
        <v>46989969.809999995</v>
      </c>
      <c r="I167" s="107">
        <v>46101803.578999996</v>
      </c>
      <c r="J167" s="107">
        <v>34880548.08800001</v>
      </c>
      <c r="K167" s="107">
        <v>31512500.836999997</v>
      </c>
      <c r="L167" s="107">
        <v>16038852.508</v>
      </c>
      <c r="M167" s="107">
        <v>12832692.319999998</v>
      </c>
      <c r="N167" s="107">
        <v>7300445.642</v>
      </c>
      <c r="O167" s="107">
        <v>7109231.572</v>
      </c>
      <c r="P167" s="107">
        <v>4182489.9749999996</v>
      </c>
      <c r="Q167" s="107">
        <v>2626628.394</v>
      </c>
      <c r="R167" s="107">
        <v>11201275.930000002</v>
      </c>
      <c r="S167" s="107">
        <v>265112715.32599998</v>
      </c>
    </row>
  </sheetData>
  <sheetProtection/>
  <mergeCells count="3">
    <mergeCell ref="B2:R2"/>
    <mergeCell ref="B58:R58"/>
    <mergeCell ref="B114:R1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nielsen 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kereoz01</dc:creator>
  <cp:keywords/>
  <dc:description/>
  <cp:lastModifiedBy>Janey Crichton</cp:lastModifiedBy>
  <cp:lastPrinted>2016-05-11T14:55:22Z</cp:lastPrinted>
  <dcterms:created xsi:type="dcterms:W3CDTF">2012-02-06T13:05:03Z</dcterms:created>
  <dcterms:modified xsi:type="dcterms:W3CDTF">2016-05-25T08:13:58Z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